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8" activeTab="0"/>
  </bookViews>
  <sheets>
    <sheet name="detailed FC analysis using stored files" sheetId="1" r:id="rId1"/>
    <sheet name="FC analysis from lab notes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<sst xmlns="http://schemas.openxmlformats.org/spreadsheetml/2006/main" count="348" uniqueCount="325">
  <si>
    <t>Current, A</t>
  </si>
  <si>
    <t>File #</t>
  </si>
  <si>
    <t>ADC mean value (averaged over ADC counts)</t>
  </si>
  <si>
    <t>ADC rellative error (averaged over ADC counts)</t>
  </si>
  <si>
    <t>ADC absolute error (averaged over ADC counts)</t>
  </si>
  <si>
    <t>r1477.dat</t>
  </si>
  <si>
    <t>r1476.dat</t>
  </si>
  <si>
    <t>r1475.dat</t>
  </si>
  <si>
    <t>r1474.dat</t>
  </si>
  <si>
    <t>r1473.dat</t>
  </si>
  <si>
    <t>r1472.dat</t>
  </si>
  <si>
    <t>r1471.dat</t>
  </si>
  <si>
    <t>r1470.dat</t>
  </si>
  <si>
    <t>r1469.dat</t>
  </si>
  <si>
    <t>r1468.dat</t>
  </si>
  <si>
    <t>r1454.dat</t>
  </si>
  <si>
    <t>r1455.dat</t>
  </si>
  <si>
    <t>r1456.dat</t>
  </si>
  <si>
    <t>r1457.dat</t>
  </si>
  <si>
    <t>r1458.dat</t>
  </si>
  <si>
    <t>r1459.dat</t>
  </si>
  <si>
    <t>r1461.dat</t>
  </si>
  <si>
    <t>r1462.dat</t>
  </si>
  <si>
    <t>r1463.dat</t>
  </si>
  <si>
    <t>r1464.dat</t>
  </si>
  <si>
    <t>r1465.dat</t>
  </si>
  <si>
    <t>ADC channel</t>
  </si>
  <si>
    <t>counts (sum over all entries)</t>
  </si>
  <si>
    <t>error (sum over all entries)</t>
  </si>
  <si>
    <t>rellative error</t>
  </si>
  <si>
    <t>probability for counts</t>
  </si>
  <si>
    <t xml:space="preserve"> mean value (averaged over ADC counts)</t>
  </si>
  <si>
    <t>rellative error (averaged over ADC counts)</t>
  </si>
  <si>
    <t>1.65794e+06</t>
  </si>
  <si>
    <t>1.11803e+06</t>
  </si>
  <si>
    <t>1.99459e+06</t>
  </si>
  <si>
    <t>1.5729e+06</t>
  </si>
  <si>
    <t>1.81026e+06</t>
  </si>
  <si>
    <t>2.61999e+07</t>
  </si>
  <si>
    <t>4.41522e+07</t>
  </si>
  <si>
    <t>1.02411e+06</t>
  </si>
  <si>
    <t>3.54625e+06</t>
  </si>
  <si>
    <t>1.29229e+07</t>
  </si>
  <si>
    <t>3.94097e+06</t>
  </si>
  <si>
    <t>2.06418e+06</t>
  </si>
  <si>
    <t>1.87019e+06</t>
  </si>
  <si>
    <t>1.84804e+06</t>
  </si>
  <si>
    <t>1.51547e+06</t>
  </si>
  <si>
    <t>1.58841e+06</t>
  </si>
  <si>
    <t>sum</t>
  </si>
  <si>
    <t>1.19573e+06</t>
  </si>
  <si>
    <t>1.44035e+06</t>
  </si>
  <si>
    <t>1.13576e+06</t>
  </si>
  <si>
    <t>1.306e+06</t>
  </si>
  <si>
    <t>1.91982e+07</t>
  </si>
  <si>
    <t>3.66083e+07</t>
  </si>
  <si>
    <t>5.12328e+06</t>
  </si>
  <si>
    <t>1.52884e+07</t>
  </si>
  <si>
    <t>4.82271e+06</t>
  </si>
  <si>
    <t>1.49387e+06</t>
  </si>
  <si>
    <t>1.35011e+06</t>
  </si>
  <si>
    <t>1.33422e+06</t>
  </si>
  <si>
    <t>1.09444e+06</t>
  </si>
  <si>
    <t>1.14407e+06</t>
  </si>
  <si>
    <t>1.64492e+06</t>
  </si>
  <si>
    <t>1.10869e+06</t>
  </si>
  <si>
    <t>1.99502e+06</t>
  </si>
  <si>
    <t>1.57325e+06</t>
  </si>
  <si>
    <t>1.80937e+06</t>
  </si>
  <si>
    <t>2.52402e+07</t>
  </si>
  <si>
    <t>5.39373e+07</t>
  </si>
  <si>
    <t>1.15119e+06</t>
  </si>
  <si>
    <t>1.11628e+07</t>
  </si>
  <si>
    <t>2.95595e+07</t>
  </si>
  <si>
    <t>1.04917e+07</t>
  </si>
  <si>
    <t>2.06881e+06</t>
  </si>
  <si>
    <t>1.86934e+06</t>
  </si>
  <si>
    <t>1.84803e+06</t>
  </si>
  <si>
    <t>1.51464e+06</t>
  </si>
  <si>
    <t>1.58295e+06</t>
  </si>
  <si>
    <t>1.4476e+06</t>
  </si>
  <si>
    <t>1.74362e+06</t>
  </si>
  <si>
    <t>1.37493e+06</t>
  </si>
  <si>
    <t>1.58492e+06</t>
  </si>
  <si>
    <t>1.85652e+07</t>
  </si>
  <si>
    <t>4.56348e+07</t>
  </si>
  <si>
    <t>1.22418e+07</t>
  </si>
  <si>
    <t>3.22576e+07</t>
  </si>
  <si>
    <t>1.28092e+07</t>
  </si>
  <si>
    <t>1.81364e+06</t>
  </si>
  <si>
    <t>1.63689e+06</t>
  </si>
  <si>
    <t>1.61538e+06</t>
  </si>
  <si>
    <t>1.32426e+06</t>
  </si>
  <si>
    <t>1.38654e+06</t>
  </si>
  <si>
    <t>2.76897e+06</t>
  </si>
  <si>
    <t>1.86382e+06</t>
  </si>
  <si>
    <t>3.32868e+06</t>
  </si>
  <si>
    <t>2.6251e+06</t>
  </si>
  <si>
    <t>3.01949e+06</t>
  </si>
  <si>
    <t>2.50228e+07</t>
  </si>
  <si>
    <t>1.00686e+06</t>
  </si>
  <si>
    <t>7.45651e+07</t>
  </si>
  <si>
    <t>1.74754e+06</t>
  </si>
  <si>
    <t>2.16385e+07</t>
  </si>
  <si>
    <t>6.66222e+07</t>
  </si>
  <si>
    <t>1.65004e+06</t>
  </si>
  <si>
    <t>2.92814e+07</t>
  </si>
  <si>
    <t>1.09297e+06</t>
  </si>
  <si>
    <t>3.45978e+06</t>
  </si>
  <si>
    <t>3.12105e+06</t>
  </si>
  <si>
    <t>3.0838e+06</t>
  </si>
  <si>
    <t>2.52935e+06</t>
  </si>
  <si>
    <t>2.6453e+06</t>
  </si>
  <si>
    <t>2.26079e+06</t>
  </si>
  <si>
    <t>1.52413e+06</t>
  </si>
  <si>
    <t>2.70891e+06</t>
  </si>
  <si>
    <t>2.1362e+06</t>
  </si>
  <si>
    <t>2.46854e+06</t>
  </si>
  <si>
    <t>1.28747e+07</t>
  </si>
  <si>
    <t>4.59714e+07</t>
  </si>
  <si>
    <t>1.19929e+06</t>
  </si>
  <si>
    <t>1.34218e+07</t>
  </si>
  <si>
    <t>5.13584e+07</t>
  </si>
  <si>
    <t>1.26337e+06</t>
  </si>
  <si>
    <t>2.51629e+07</t>
  </si>
  <si>
    <t>2.8264e+06</t>
  </si>
  <si>
    <t>2.54915e+06</t>
  </si>
  <si>
    <t>2.50947e+06</t>
  </si>
  <si>
    <t>2.05796e+06</t>
  </si>
  <si>
    <t>2.15807e+06</t>
  </si>
  <si>
    <t>1.22564e+06</t>
  </si>
  <si>
    <t>1.44084e+06</t>
  </si>
  <si>
    <t>1.1366e+06</t>
  </si>
  <si>
    <t>1.30978e+06</t>
  </si>
  <si>
    <t>5.92573e+06</t>
  </si>
  <si>
    <t>2.50256e+07</t>
  </si>
  <si>
    <t>7.61737e+06</t>
  </si>
  <si>
    <t>3.58985e+07</t>
  </si>
  <si>
    <t>2.00863e+07</t>
  </si>
  <si>
    <t>1.5086e+06</t>
  </si>
  <si>
    <t>1.35606e+06</t>
  </si>
  <si>
    <t>1.33489e+06</t>
  </si>
  <si>
    <t>1.09654e+06</t>
  </si>
  <si>
    <t>1.14906e+06</t>
  </si>
  <si>
    <t>1.11004e+06</t>
  </si>
  <si>
    <t>1.01235e+06</t>
  </si>
  <si>
    <t>3.40397e+06</t>
  </si>
  <si>
    <t>1.69418e+07</t>
  </si>
  <si>
    <t>5.17069e+06</t>
  </si>
  <si>
    <t>2.97604e+07</t>
  </si>
  <si>
    <t>1.85132e+07</t>
  </si>
  <si>
    <t>1.16186e+06</t>
  </si>
  <si>
    <t>1.04589e+06</t>
  </si>
  <si>
    <t>1.02835e+06</t>
  </si>
  <si>
    <t>1.87769e+06</t>
  </si>
  <si>
    <t>1.26464e+06</t>
  </si>
  <si>
    <t>2.23364e+06</t>
  </si>
  <si>
    <t>1.76163e+06</t>
  </si>
  <si>
    <t>2.04196e+06</t>
  </si>
  <si>
    <t>4.6151e+06</t>
  </si>
  <si>
    <t>2.84966e+07</t>
  </si>
  <si>
    <t>7.19069e+06</t>
  </si>
  <si>
    <t>6.3985e+07</t>
  </si>
  <si>
    <t>1.3268e+06</t>
  </si>
  <si>
    <t>4.5436e+07</t>
  </si>
  <si>
    <t>1.11888e+06</t>
  </si>
  <si>
    <t>2.34811e+06</t>
  </si>
  <si>
    <t>2.10975e+06</t>
  </si>
  <si>
    <t>2.07046e+06</t>
  </si>
  <si>
    <t>1.69789e+06</t>
  </si>
  <si>
    <t>1.78422e+06</t>
  </si>
  <si>
    <t>1.54677e+06</t>
  </si>
  <si>
    <t>1.04379e+06</t>
  </si>
  <si>
    <t>1.82378e+06</t>
  </si>
  <si>
    <t>1.4386e+06</t>
  </si>
  <si>
    <t>1.68225e+06</t>
  </si>
  <si>
    <t>2.24318e+06</t>
  </si>
  <si>
    <t>1.74308e+07</t>
  </si>
  <si>
    <t>2.29655e+06</t>
  </si>
  <si>
    <t>5.07472e+07</t>
  </si>
  <si>
    <t>1.06564e+06</t>
  </si>
  <si>
    <t>4.12955e+07</t>
  </si>
  <si>
    <t>1.93262e+06</t>
  </si>
  <si>
    <t>1.73518e+06</t>
  </si>
  <si>
    <t>1.69055e+06</t>
  </si>
  <si>
    <t>1.38891e+06</t>
  </si>
  <si>
    <t>1.47092e+06</t>
  </si>
  <si>
    <t>1.57296e+06</t>
  </si>
  <si>
    <t>1.0896e+06</t>
  </si>
  <si>
    <t>1.91719e+06</t>
  </si>
  <si>
    <t>1.51287e+06</t>
  </si>
  <si>
    <t>1.81963e+06</t>
  </si>
  <si>
    <t>2.11265e+06</t>
  </si>
  <si>
    <t>1.5677e+07</t>
  </si>
  <si>
    <t>1.73628e+06</t>
  </si>
  <si>
    <t>4.78628e+07</t>
  </si>
  <si>
    <t>1.05579e+06</t>
  </si>
  <si>
    <t>3.98645e+07</t>
  </si>
  <si>
    <t>2.06336e+06</t>
  </si>
  <si>
    <t>1.8539e+06</t>
  </si>
  <si>
    <t>1.77508e+06</t>
  </si>
  <si>
    <t>1.46029e+06</t>
  </si>
  <si>
    <t>1.57614e+06</t>
  </si>
  <si>
    <t>1.0314e+06</t>
  </si>
  <si>
    <t>7.74215e+06</t>
  </si>
  <si>
    <t>2.92024e+07</t>
  </si>
  <si>
    <t>2.75766e+07</t>
  </si>
  <si>
    <t>1.12427e+06</t>
  </si>
  <si>
    <t>1.36401e+06</t>
  </si>
  <si>
    <t>1.6796e+06</t>
  </si>
  <si>
    <t>1.32574e+06</t>
  </si>
  <si>
    <t>1.59231e+06</t>
  </si>
  <si>
    <t>1.34366e+06</t>
  </si>
  <si>
    <t>9.39784e+06</t>
  </si>
  <si>
    <t>1.41838e+06</t>
  </si>
  <si>
    <t>4.55081e+07</t>
  </si>
  <si>
    <t>4.89384e+07</t>
  </si>
  <si>
    <t>1.00673e+06</t>
  </si>
  <si>
    <t>3.77894e+06</t>
  </si>
  <si>
    <t>1.62282e+06</t>
  </si>
  <si>
    <t>1.55501e+06</t>
  </si>
  <si>
    <t>1.27882e+06</t>
  </si>
  <si>
    <t>1.37625e+06</t>
  </si>
  <si>
    <t>1.18952e+06</t>
  </si>
  <si>
    <t>1.1253e+06</t>
  </si>
  <si>
    <t>4.75205e+06</t>
  </si>
  <si>
    <t>1.00161e+06</t>
  </si>
  <si>
    <t>3.00302e+07</t>
  </si>
  <si>
    <t>3.67549e+07</t>
  </si>
  <si>
    <t>5.49148e+06</t>
  </si>
  <si>
    <t>1.14829e+06</t>
  </si>
  <si>
    <t>1.10163e+06</t>
  </si>
  <si>
    <t>1.65127e+06</t>
  </si>
  <si>
    <t>1.11533e+06</t>
  </si>
  <si>
    <t>1.91736e+06</t>
  </si>
  <si>
    <t>1.51258e+06</t>
  </si>
  <si>
    <t>1.78322e+06</t>
  </si>
  <si>
    <t>1.53029e+06</t>
  </si>
  <si>
    <t>4.77918e+06</t>
  </si>
  <si>
    <t>1.57322e+06</t>
  </si>
  <si>
    <t>4.29577e+07</t>
  </si>
  <si>
    <t>1.0062e+06</t>
  </si>
  <si>
    <t>6.04611e+07</t>
  </si>
  <si>
    <t>1.19492e+06</t>
  </si>
  <si>
    <t>1.39139e+07</t>
  </si>
  <si>
    <t>1.83988e+06</t>
  </si>
  <si>
    <t>1.77721e+06</t>
  </si>
  <si>
    <t>1.46145e+06</t>
  </si>
  <si>
    <t>1.55992e+06</t>
  </si>
  <si>
    <t>1.4424e+06</t>
  </si>
  <si>
    <t>1.91633e+07</t>
  </si>
  <si>
    <t>3.10774e+07</t>
  </si>
  <si>
    <t>9.62989e+06</t>
  </si>
  <si>
    <t>1.03083e+06</t>
  </si>
  <si>
    <t>1.20316e+06</t>
  </si>
  <si>
    <t>1.11757e+06</t>
  </si>
  <si>
    <t>1.11559e+06</t>
  </si>
  <si>
    <t>2.03423e+07</t>
  </si>
  <si>
    <t>3.85356e+07</t>
  </si>
  <si>
    <t>1.53927e+07</t>
  </si>
  <si>
    <t>1.15334e+06</t>
  </si>
  <si>
    <t>1.48543e+06</t>
  </si>
  <si>
    <t>1.35846e+06</t>
  </si>
  <si>
    <t>1.58555e+06</t>
  </si>
  <si>
    <t>1.2505e+06</t>
  </si>
  <si>
    <t>1.47421e+06</t>
  </si>
  <si>
    <t>1.26504e+06</t>
  </si>
  <si>
    <t>1.46606e+06</t>
  </si>
  <si>
    <t>1.30396e+06</t>
  </si>
  <si>
    <t>2.21892e+07</t>
  </si>
  <si>
    <t>4.93109e+07</t>
  </si>
  <si>
    <t>2.41115e+07</t>
  </si>
  <si>
    <t>1.54204e+06</t>
  </si>
  <si>
    <t>3.57903e+06</t>
  </si>
  <si>
    <t>1.20804e+06</t>
  </si>
  <si>
    <t>1.28759e+06</t>
  </si>
  <si>
    <t>1.15887e+06</t>
  </si>
  <si>
    <t>1.34842e+06</t>
  </si>
  <si>
    <t>1.06395e+06</t>
  </si>
  <si>
    <t>1.25287e+06</t>
  </si>
  <si>
    <t>1.07535e+06</t>
  </si>
  <si>
    <t>1.24594e+06</t>
  </si>
  <si>
    <t>1.10772e+06</t>
  </si>
  <si>
    <t>1.51387e+07</t>
  </si>
  <si>
    <t>3.96008e+07</t>
  </si>
  <si>
    <t>2.2134e+07</t>
  </si>
  <si>
    <t>1.9074e+06</t>
  </si>
  <si>
    <t>4.50301e+06</t>
  </si>
  <si>
    <t>1.02751e+06</t>
  </si>
  <si>
    <t>1.09446e+06</t>
  </si>
  <si>
    <t>1.98017e+06</t>
  </si>
  <si>
    <t>1.3358e+06</t>
  </si>
  <si>
    <t>2.29964e+06</t>
  </si>
  <si>
    <t>1.81446e+06</t>
  </si>
  <si>
    <t>2.1327e+06</t>
  </si>
  <si>
    <t>1.83382e+06</t>
  </si>
  <si>
    <t>2.12479e+06</t>
  </si>
  <si>
    <t>1.88397e+06</t>
  </si>
  <si>
    <t>1.96241e+07</t>
  </si>
  <si>
    <t>6.27344e+07</t>
  </si>
  <si>
    <t>1.33376e+06</t>
  </si>
  <si>
    <t>4.11606e+07</t>
  </si>
  <si>
    <t>1.07806e+06</t>
  </si>
  <si>
    <t>7.00239e+06</t>
  </si>
  <si>
    <t>1.18134e+07</t>
  </si>
  <si>
    <t>1.75189e+06</t>
  </si>
  <si>
    <t>1.8636e+06</t>
  </si>
  <si>
    <t>1.49405e+06</t>
  </si>
  <si>
    <t>1.00911e+06</t>
  </si>
  <si>
    <t>1.75876e+06</t>
  </si>
  <si>
    <t>1.38779e+06</t>
  </si>
  <si>
    <t>1.62453e+06</t>
  </si>
  <si>
    <t>1.40377e+06</t>
  </si>
  <si>
    <t>1.62553e+06</t>
  </si>
  <si>
    <t>1.42998e+06</t>
  </si>
  <si>
    <t>1.03564e+07</t>
  </si>
  <si>
    <t>4.26402e+07</t>
  </si>
  <si>
    <t>3.25116e+07</t>
  </si>
  <si>
    <t>9.68874e+06</t>
  </si>
  <si>
    <t>1.24446e+07</t>
  </si>
  <si>
    <t>1.34136e+06</t>
  </si>
  <si>
    <t>1.41988e+06</t>
  </si>
  <si>
    <t>Current</t>
  </si>
  <si>
    <t>mean channel #</t>
  </si>
  <si>
    <t>RMS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</si>
</sst>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0.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center"/>
    </xf>
    <xf numFmtId="165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7" fontId="2" fillId="0" borderId="0" xfId="0" applyNumberFormat="1" applyFont="1" applyAlignment="1">
      <alignment horizontal="center" wrapText="1"/>
    </xf>
    <xf numFmtId="166" fontId="2" fillId="0" borderId="0" xfId="0" applyNumberFormat="1" applyFont="1" applyAlignment="1">
      <alignment horizontal="center"/>
    </xf>
    <xf numFmtId="164" fontId="3" fillId="0" borderId="0" xfId="0" applyFont="1" applyAlignment="1">
      <alignment horizontal="center" wrapText="1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 wrapText="1"/>
    </xf>
    <xf numFmtId="166" fontId="3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of Faraday cup, 03/24/10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13"/>
            <c:spPr>
              <a:ln w="38100">
                <a:noFill/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errBars>
            <c:errDir val="y"/>
            <c:errBarType val="both"/>
            <c:errValType val="cust"/>
            <c:plus>
              <c:numRef>
                <c:f>'detailed FC analysis using stored files'!$E$2:$E$22</c:f>
                <c:numCache/>
              </c:numRef>
            </c:plus>
            <c:minus>
              <c:numRef>
                <c:f>'detailed FC analysis using stored files'!$E$2:$E$22</c:f>
                <c:numCache/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'detailed FC analysis using stored files'!$A$2:$A$22</c:f>
              <c:numCache/>
            </c:numRef>
          </c:xVal>
          <c:yVal>
            <c:numRef>
              <c:f>'detailed FC analysis using stored files'!$C$2:$C$22</c:f>
              <c:numCache/>
            </c:numRef>
          </c:yVal>
          <c:smooth val="1"/>
        </c:ser>
        <c:axId val="15203910"/>
        <c:axId val="2617463"/>
      </c:scatterChart>
      <c:valAx>
        <c:axId val="15203910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Averaged 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7463"/>
        <c:crossesAt val="-5"/>
        <c:crossBetween val="midCat"/>
        <c:dispUnits/>
        <c:majorUnit val="1"/>
        <c:minorUnit val="1"/>
      </c:valAx>
      <c:valAx>
        <c:axId val="2617463"/>
        <c:scaling>
          <c:orientation val="minMax"/>
          <c:max val="12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ADC mean value (FC bridge #)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203910"/>
        <c:crossesAt val="-5"/>
        <c:crossBetween val="midCat"/>
        <c:dispUnits/>
        <c:majorUnit val="1"/>
        <c:minorUnit val="1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of Faraday cup, 03/24/10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FF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'FC analysis from lab notes '!$I$3:$I$21</c:f>
                <c:numCache/>
              </c:numRef>
            </c:plus>
            <c:minus>
              <c:numRef>
                <c:f>'FC analysis from lab notes '!$I$3:$I$21</c:f>
                <c:numCache/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'FC analysis from lab notes '!$F$3:$F$21</c:f>
              <c:numCache/>
            </c:numRef>
          </c:xVal>
          <c:yVal>
            <c:numRef>
              <c:f>'FC analysis from lab notes '!$G$3:$G$21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993366"/>
                </a:solidFill>
              </a:ln>
            </c:spPr>
            <c:trendlineType val="linear"/>
            <c:dispEq val="0"/>
            <c:dispRSqr val="0"/>
          </c:trendline>
          <c:xVal>
            <c:numRef>
              <c:f>'FC analysis from lab notes '!$F$3:$F$21</c:f>
              <c:numCache/>
            </c:numRef>
          </c:xVal>
          <c:yVal>
            <c:numRef>
              <c:f>'FC analysis from lab notes '!$J$3:$J$21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99CC00"/>
                </a:solidFill>
              </a:ln>
            </c:spPr>
            <c:trendlineType val="linear"/>
            <c:dispEq val="0"/>
            <c:dispRSqr val="0"/>
          </c:trendline>
          <c:xVal>
            <c:numRef>
              <c:f>'FC analysis from lab notes '!$F$3:$F$21</c:f>
              <c:numCache/>
            </c:numRef>
          </c:xVal>
          <c:yVal>
            <c:numRef>
              <c:f>'FC analysis from lab notes '!$K$3:$K$21</c:f>
              <c:numCache/>
            </c:numRef>
          </c:yVal>
          <c:smooth val="1"/>
        </c:ser>
        <c:axId val="23557168"/>
        <c:axId val="10687921"/>
      </c:scatterChart>
      <c:valAx>
        <c:axId val="23557168"/>
        <c:scaling>
          <c:orientation val="minMax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Averaged 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687921"/>
        <c:crossesAt val="-5"/>
        <c:crossBetween val="midCat"/>
        <c:dispUnits/>
      </c:valAx>
      <c:valAx>
        <c:axId val="10687921"/>
        <c:scaling>
          <c:orientation val="minMax"/>
          <c:max val="12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ADC mean value 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557168"/>
        <c:crossesAt val="-5"/>
        <c:crossBetween val="midCat"/>
        <c:dispUnits/>
        <c:majorUnit val="0.5"/>
        <c:minorUnit val="0.5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of Faraday cup, 03/24/10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13"/>
            <c:spPr>
              <a:ln w="38100">
                <a:noFill/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errBars>
            <c:errDir val="y"/>
            <c:errBarType val="both"/>
            <c:errValType val="cust"/>
            <c:plus>
              <c:numRef>
                <c:f>'detailed FC analysis using stored files'!$E$2:$E$22</c:f>
                <c:numCache/>
              </c:numRef>
            </c:plus>
            <c:minus>
              <c:numRef>
                <c:f>'detailed FC analysis using stored files'!$E$2:$E$22</c:f>
                <c:numCache/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'detailed FC analysis using stored files'!$A$2:$A$22</c:f>
              <c:numCache/>
            </c:numRef>
          </c:xVal>
          <c:yVal>
            <c:numRef>
              <c:f>'detailed FC analysis using stored files'!$C$2:$C$22</c:f>
              <c:numCache/>
            </c:numRef>
          </c:yVal>
          <c:smooth val="1"/>
        </c:ser>
        <c:axId val="29082426"/>
        <c:axId val="60415243"/>
      </c:scatterChart>
      <c:valAx>
        <c:axId val="29082426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Averaged 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415243"/>
        <c:crossesAt val="-5"/>
        <c:crossBetween val="midCat"/>
        <c:dispUnits/>
        <c:majorUnit val="1"/>
        <c:minorUnit val="1"/>
      </c:valAx>
      <c:valAx>
        <c:axId val="60415243"/>
        <c:scaling>
          <c:orientation val="minMax"/>
          <c:max val="12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ADC mean value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082426"/>
        <c:crossesAt val="-5"/>
        <c:crossBetween val="midCat"/>
        <c:dispUnits/>
        <c:majorUnit val="1"/>
        <c:minorUnit val="1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942975</xdr:colOff>
      <xdr:row>0</xdr:row>
      <xdr:rowOff>47625</xdr:rowOff>
    </xdr:from>
    <xdr:to>
      <xdr:col>12</xdr:col>
      <xdr:colOff>533400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4181475" y="47625"/>
        <a:ext cx="5553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0</xdr:row>
      <xdr:rowOff>114300</xdr:rowOff>
    </xdr:from>
    <xdr:to>
      <xdr:col>24</xdr:col>
      <xdr:colOff>123825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7829550" y="114300"/>
        <a:ext cx="694372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</xdr:row>
      <xdr:rowOff>0</xdr:rowOff>
    </xdr:from>
    <xdr:to>
      <xdr:col>9</xdr:col>
      <xdr:colOff>361950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1085850" y="381000"/>
        <a:ext cx="54864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2"/>
  <sheetViews>
    <sheetView tabSelected="1" workbookViewId="0" topLeftCell="D1">
      <selection activeCell="N3" sqref="N3"/>
    </sheetView>
  </sheetViews>
  <sheetFormatPr defaultColWidth="9.140625" defaultRowHeight="15"/>
  <cols>
    <col min="1" max="1" width="9.57421875" style="1" customWidth="1"/>
    <col min="2" max="2" width="12.00390625" style="2" customWidth="1"/>
    <col min="3" max="3" width="13.57421875" style="2" customWidth="1"/>
    <col min="4" max="4" width="13.421875" style="2" customWidth="1"/>
    <col min="5" max="5" width="14.140625" style="2" customWidth="1"/>
    <col min="6" max="6" width="15.140625" style="2" customWidth="1"/>
    <col min="7" max="7" width="13.00390625" style="2" customWidth="1"/>
    <col min="8" max="8" width="11.140625" style="2" customWidth="1"/>
    <col min="9" max="16384" width="9.00390625" style="2" customWidth="1"/>
  </cols>
  <sheetData>
    <row r="1" spans="1:7" s="6" customFormat="1" ht="52.5" customHeight="1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/>
      <c r="G1" s="2"/>
    </row>
    <row r="2" spans="1:6" ht="15">
      <c r="A2" s="7">
        <v>-5</v>
      </c>
      <c r="B2" s="2" t="s">
        <v>5</v>
      </c>
      <c r="C2" s="8">
        <v>8.326256423452465</v>
      </c>
      <c r="D2" s="8">
        <v>0.04621286591195748</v>
      </c>
      <c r="E2" s="8">
        <f>C2*D2</f>
        <v>0.3847801716455834</v>
      </c>
      <c r="F2"/>
    </row>
    <row r="3" spans="1:6" ht="15">
      <c r="A3" s="7">
        <v>-4.5</v>
      </c>
      <c r="B3" s="2" t="s">
        <v>6</v>
      </c>
      <c r="C3" s="8">
        <v>8.487810813543891</v>
      </c>
      <c r="D3" s="8">
        <v>0.04226438211875184</v>
      </c>
      <c r="E3" s="8">
        <f>C3*D3</f>
        <v>0.35873207957529296</v>
      </c>
      <c r="F3"/>
    </row>
    <row r="4" spans="1:6" ht="15">
      <c r="A4" s="7">
        <v>-4</v>
      </c>
      <c r="B4" s="2" t="s">
        <v>7</v>
      </c>
      <c r="C4" s="8">
        <v>8.656425238178066</v>
      </c>
      <c r="D4" s="8">
        <v>0.03971420667145525</v>
      </c>
      <c r="E4" s="8">
        <f>C4*D4</f>
        <v>0.34378306094500494</v>
      </c>
      <c r="F4"/>
    </row>
    <row r="5" spans="1:6" ht="15">
      <c r="A5" s="7">
        <v>-3.5</v>
      </c>
      <c r="B5" s="2" t="s">
        <v>8</v>
      </c>
      <c r="C5" s="8">
        <v>8.837840192423958</v>
      </c>
      <c r="D5" s="8">
        <v>0.03873711906589046</v>
      </c>
      <c r="E5" s="8">
        <f>C5*D5</f>
        <v>0.3423524678192391</v>
      </c>
      <c r="F5"/>
    </row>
    <row r="6" spans="1:6" ht="15">
      <c r="A6" s="7">
        <v>-3</v>
      </c>
      <c r="B6" s="2" t="s">
        <v>9</v>
      </c>
      <c r="C6" s="8">
        <v>9.02354495365862</v>
      </c>
      <c r="D6" s="8">
        <v>0.04006654739844807</v>
      </c>
      <c r="E6" s="8">
        <f>C6*D6</f>
        <v>0.36154229158778994</v>
      </c>
      <c r="F6"/>
    </row>
    <row r="7" spans="1:6" ht="15">
      <c r="A7" s="7">
        <v>-2.5</v>
      </c>
      <c r="B7" s="2" t="s">
        <v>10</v>
      </c>
      <c r="C7" s="8">
        <v>9.198707799727913</v>
      </c>
      <c r="D7" s="8">
        <v>0.043015627411130554</v>
      </c>
      <c r="E7" s="8">
        <f>C7*D7</f>
        <v>0.39568818737695644</v>
      </c>
      <c r="F7"/>
    </row>
    <row r="8" spans="1:6" ht="15">
      <c r="A8" s="7">
        <v>-2</v>
      </c>
      <c r="B8" s="2" t="s">
        <v>11</v>
      </c>
      <c r="C8" s="8">
        <v>9.385677467935563</v>
      </c>
      <c r="D8" s="8">
        <v>0.03948917410393559</v>
      </c>
      <c r="E8" s="8">
        <f>C8*D8</f>
        <v>0.37063265161469283</v>
      </c>
      <c r="F8"/>
    </row>
    <row r="9" spans="1:6" ht="15">
      <c r="A9" s="7">
        <v>-1.5</v>
      </c>
      <c r="B9" s="2" t="s">
        <v>12</v>
      </c>
      <c r="C9" s="8">
        <v>9.537289631513772</v>
      </c>
      <c r="D9" s="8">
        <v>0.038891673433438016</v>
      </c>
      <c r="E9" s="8">
        <f>C9*D9</f>
        <v>0.370921153788948</v>
      </c>
      <c r="F9"/>
    </row>
    <row r="10" spans="1:6" ht="15">
      <c r="A10" s="7">
        <v>-1</v>
      </c>
      <c r="B10" s="2" t="s">
        <v>13</v>
      </c>
      <c r="C10" s="8">
        <v>9.713800410600983</v>
      </c>
      <c r="D10" s="8">
        <v>0.038068020425616966</v>
      </c>
      <c r="E10" s="8">
        <f>C10*D10</f>
        <v>0.3697851524411247</v>
      </c>
      <c r="F10"/>
    </row>
    <row r="11" spans="1:6" ht="15">
      <c r="A11" s="7">
        <v>-0.5</v>
      </c>
      <c r="B11" s="2" t="s">
        <v>14</v>
      </c>
      <c r="C11" s="8">
        <v>9.880288841658796</v>
      </c>
      <c r="D11" s="8">
        <v>0.038443813739436804</v>
      </c>
      <c r="E11" s="8">
        <f>C11*D11</f>
        <v>0.37983598392056656</v>
      </c>
      <c r="F11"/>
    </row>
    <row r="12" spans="1:6" ht="15">
      <c r="A12" s="7">
        <v>0</v>
      </c>
      <c r="B12" s="2" t="s">
        <v>15</v>
      </c>
      <c r="C12" s="8">
        <v>9.898513530692506</v>
      </c>
      <c r="D12" s="8">
        <v>0.04066317040540622</v>
      </c>
      <c r="E12" s="8">
        <f>C12*D12</f>
        <v>0.40250494245876856</v>
      </c>
      <c r="F12"/>
    </row>
    <row r="13" spans="1:6" ht="15">
      <c r="A13" s="7">
        <v>0.5</v>
      </c>
      <c r="B13" s="2" t="s">
        <v>16</v>
      </c>
      <c r="C13" s="8">
        <v>10.019662826623634</v>
      </c>
      <c r="D13" s="8">
        <v>0.03720830564949521</v>
      </c>
      <c r="E13" s="8">
        <f>C13*D13</f>
        <v>0.37281467695789733</v>
      </c>
      <c r="F13"/>
    </row>
    <row r="14" spans="1:6" ht="15">
      <c r="A14" s="7">
        <v>1</v>
      </c>
      <c r="B14" s="2" t="s">
        <v>17</v>
      </c>
      <c r="C14" s="8">
        <v>10.140859518192615</v>
      </c>
      <c r="D14" s="8">
        <v>0.03721510509611618</v>
      </c>
      <c r="E14" s="8">
        <f>C14*D14</f>
        <v>0.37739315273448826</v>
      </c>
      <c r="F14"/>
    </row>
    <row r="15" spans="1:6" ht="15">
      <c r="A15" s="7">
        <v>1.5</v>
      </c>
      <c r="B15" s="2" t="s">
        <v>18</v>
      </c>
      <c r="C15" s="8">
        <v>10.27034737476728</v>
      </c>
      <c r="D15" s="8">
        <v>0.037256535853504504</v>
      </c>
      <c r="E15" s="8">
        <f>C15*D15</f>
        <v>0.382637565195963</v>
      </c>
      <c r="F15"/>
    </row>
    <row r="16" spans="1:6" ht="15">
      <c r="A16" s="7">
        <v>2</v>
      </c>
      <c r="B16" s="2" t="s">
        <v>19</v>
      </c>
      <c r="C16" s="8">
        <v>10.390780800123805</v>
      </c>
      <c r="D16" s="8">
        <v>0.03762269314222812</v>
      </c>
      <c r="E16" s="8">
        <f>C16*D16</f>
        <v>0.39092915755121344</v>
      </c>
      <c r="F16"/>
    </row>
    <row r="17" spans="1:6" ht="15">
      <c r="A17" s="7">
        <v>2.5</v>
      </c>
      <c r="B17" s="2" t="s">
        <v>20</v>
      </c>
      <c r="C17" s="8">
        <v>10.503300339243934</v>
      </c>
      <c r="D17" s="8">
        <v>0.037560957939071875</v>
      </c>
      <c r="E17" s="8">
        <f>C17*D17</f>
        <v>0.39451402226378074</v>
      </c>
      <c r="F17"/>
    </row>
    <row r="18" spans="1:6" ht="15">
      <c r="A18" s="7">
        <v>3</v>
      </c>
      <c r="B18" s="2" t="s">
        <v>21</v>
      </c>
      <c r="C18" s="8">
        <v>10.61586966677305</v>
      </c>
      <c r="D18" s="8">
        <v>0.03779272329628017</v>
      </c>
      <c r="E18" s="8">
        <f>C18*D18</f>
        <v>0.4012026248657278</v>
      </c>
      <c r="F18"/>
    </row>
    <row r="19" spans="1:6" ht="15">
      <c r="A19" s="7">
        <v>3.5</v>
      </c>
      <c r="B19" s="2" t="s">
        <v>22</v>
      </c>
      <c r="C19" s="8">
        <v>10.731367182051082</v>
      </c>
      <c r="D19" s="8">
        <v>0.0384081405975256</v>
      </c>
      <c r="E19" s="8">
        <f>C19*D19</f>
        <v>0.41217185953189006</v>
      </c>
      <c r="F19"/>
    </row>
    <row r="20" spans="1:6" ht="15">
      <c r="A20" s="7">
        <v>4</v>
      </c>
      <c r="B20" s="2" t="s">
        <v>23</v>
      </c>
      <c r="C20" s="8">
        <v>10.839784605991104</v>
      </c>
      <c r="D20" s="8">
        <v>0.03955070700605486</v>
      </c>
      <c r="E20" s="8">
        <f>C20*D20</f>
        <v>0.428721144960298</v>
      </c>
      <c r="F20"/>
    </row>
    <row r="21" spans="1:6" ht="15">
      <c r="A21" s="7">
        <v>4.5</v>
      </c>
      <c r="B21" s="2" t="s">
        <v>24</v>
      </c>
      <c r="C21" s="8">
        <v>11.02276820290175</v>
      </c>
      <c r="D21" s="8">
        <v>0.0403182521004987</v>
      </c>
      <c r="E21" s="8">
        <f>C21*D21</f>
        <v>0.4444187472499537</v>
      </c>
      <c r="F21"/>
    </row>
    <row r="22" spans="1:6" ht="15">
      <c r="A22" s="7">
        <v>5</v>
      </c>
      <c r="B22" s="2" t="s">
        <v>25</v>
      </c>
      <c r="C22" s="8">
        <v>11.226792935433613</v>
      </c>
      <c r="D22" s="8">
        <v>0.04110235859445554</v>
      </c>
      <c r="E22" s="8">
        <f>C22*D22</f>
        <v>0.4614476690978925</v>
      </c>
      <c r="F22"/>
    </row>
    <row r="23" ht="16.5" customHeight="1"/>
    <row r="24" spans="1:12" ht="60.75" customHeight="1">
      <c r="A24" s="5" t="s">
        <v>26</v>
      </c>
      <c r="B24" s="5" t="s">
        <v>27</v>
      </c>
      <c r="C24" s="5" t="s">
        <v>28</v>
      </c>
      <c r="D24" s="5" t="s">
        <v>29</v>
      </c>
      <c r="E24" s="5" t="s">
        <v>30</v>
      </c>
      <c r="F24" s="5" t="s">
        <v>31</v>
      </c>
      <c r="G24" s="5" t="s">
        <v>32</v>
      </c>
      <c r="I24" s="5"/>
      <c r="J24" s="5"/>
      <c r="K24" s="5"/>
      <c r="L24" s="5"/>
    </row>
    <row r="25" spans="1:8" ht="15">
      <c r="A25" s="9">
        <v>1477</v>
      </c>
      <c r="B25" s="10"/>
      <c r="H25" s="10"/>
    </row>
    <row r="26" spans="1:12" ht="15">
      <c r="A26" s="1">
        <v>1</v>
      </c>
      <c r="B26" s="2">
        <v>0</v>
      </c>
      <c r="C26" s="2">
        <v>0</v>
      </c>
      <c r="D26" s="8">
        <f>C26</f>
        <v>0</v>
      </c>
      <c r="E26" s="8">
        <f>B26/B$42</f>
        <v>0</v>
      </c>
      <c r="F26" s="8">
        <f>A26*E26</f>
        <v>0</v>
      </c>
      <c r="G26" s="8">
        <f>D26*E26</f>
        <v>0</v>
      </c>
      <c r="H26" s="10"/>
      <c r="I26" s="8"/>
      <c r="J26" s="8"/>
      <c r="K26" s="8"/>
      <c r="L26" s="8"/>
    </row>
    <row r="27" spans="1:12" ht="15">
      <c r="A27" s="1">
        <v>2</v>
      </c>
      <c r="B27" s="2" t="s">
        <v>33</v>
      </c>
      <c r="C27" s="2">
        <v>203431</v>
      </c>
      <c r="D27" s="8">
        <f>C27/B27</f>
        <v>0.12270106276463563</v>
      </c>
      <c r="E27" s="8">
        <f>B27/B$42</f>
        <v>0.01537945921897905</v>
      </c>
      <c r="F27" s="8">
        <f>A27*E27</f>
        <v>0.0307589184379581</v>
      </c>
      <c r="G27" s="8">
        <f>D27*E27</f>
        <v>0.0018870759909141025</v>
      </c>
      <c r="H27" s="10"/>
      <c r="I27" s="8"/>
      <c r="J27" s="8"/>
      <c r="K27" s="8"/>
      <c r="L27" s="8"/>
    </row>
    <row r="28" spans="1:12" ht="15">
      <c r="A28" s="1">
        <v>3</v>
      </c>
      <c r="B28" s="2" t="s">
        <v>34</v>
      </c>
      <c r="C28" s="2">
        <v>167070</v>
      </c>
      <c r="D28" s="8">
        <f>C28/B28</f>
        <v>0.14943248392261388</v>
      </c>
      <c r="E28" s="8">
        <f>B28/B$42</f>
        <v>0.010371121265302211</v>
      </c>
      <c r="F28" s="8">
        <f>A28*E28</f>
        <v>0.031113363795906634</v>
      </c>
      <c r="G28" s="8">
        <f>D28*E28</f>
        <v>0.0015497824117367517</v>
      </c>
      <c r="H28" s="10"/>
      <c r="I28" s="8"/>
      <c r="J28" s="8"/>
      <c r="K28" s="8"/>
      <c r="L28" s="8"/>
    </row>
    <row r="29" spans="1:12" ht="15">
      <c r="A29" s="1">
        <v>4</v>
      </c>
      <c r="B29" s="2" t="s">
        <v>35</v>
      </c>
      <c r="C29" s="2">
        <v>223115</v>
      </c>
      <c r="D29" s="8">
        <f>C29/B29</f>
        <v>0.111860081520513</v>
      </c>
      <c r="E29" s="8">
        <f>B29/B$42</f>
        <v>0.018502307419800128</v>
      </c>
      <c r="F29" s="8">
        <f>A29*E29</f>
        <v>0.07400922967920051</v>
      </c>
      <c r="G29" s="8">
        <f>D29*E29</f>
        <v>0.0020696696162964346</v>
      </c>
      <c r="H29" s="10"/>
      <c r="I29" s="8"/>
      <c r="J29" s="8"/>
      <c r="K29" s="8"/>
      <c r="L29" s="8"/>
    </row>
    <row r="30" spans="1:12" ht="15">
      <c r="A30" s="1">
        <v>5</v>
      </c>
      <c r="B30" s="2" t="s">
        <v>36</v>
      </c>
      <c r="C30" s="2">
        <v>198182</v>
      </c>
      <c r="D30" s="8">
        <f>C30/B30</f>
        <v>0.12599783838769152</v>
      </c>
      <c r="E30" s="8">
        <f>B30/B$42</f>
        <v>0.014590607262948085</v>
      </c>
      <c r="F30" s="8">
        <f>A30*E30</f>
        <v>0.07295303631474043</v>
      </c>
      <c r="G30" s="8">
        <f>D30*E30</f>
        <v>0.001838384975895211</v>
      </c>
      <c r="H30" s="10"/>
      <c r="I30" s="8"/>
      <c r="J30" s="8"/>
      <c r="K30" s="8"/>
      <c r="L30" s="8"/>
    </row>
    <row r="31" spans="1:12" ht="15">
      <c r="A31" s="1">
        <v>6</v>
      </c>
      <c r="B31" s="2" t="s">
        <v>37</v>
      </c>
      <c r="C31" s="2">
        <v>212614</v>
      </c>
      <c r="D31" s="8">
        <f>C31/B31</f>
        <v>0.11744942715411046</v>
      </c>
      <c r="E31" s="8">
        <f>B31/B$42</f>
        <v>0.01679241700287647</v>
      </c>
      <c r="F31" s="8">
        <f>A31*E31</f>
        <v>0.10075450201725883</v>
      </c>
      <c r="G31" s="8">
        <f>D31*E31</f>
        <v>0.0019722597575207858</v>
      </c>
      <c r="H31" s="10"/>
      <c r="I31" s="8"/>
      <c r="J31" s="8"/>
      <c r="K31" s="8"/>
      <c r="L31" s="8"/>
    </row>
    <row r="32" spans="1:12" ht="15">
      <c r="A32" s="1">
        <v>7</v>
      </c>
      <c r="B32" s="2" t="s">
        <v>38</v>
      </c>
      <c r="C32" s="2">
        <v>781644</v>
      </c>
      <c r="D32" s="8">
        <f>C32/B32</f>
        <v>0.029833854327688272</v>
      </c>
      <c r="E32" s="8">
        <f>B32/B$42</f>
        <v>0.24303671640187777</v>
      </c>
      <c r="F32" s="8">
        <f>A32*E32</f>
        <v>1.7012570148131443</v>
      </c>
      <c r="G32" s="8">
        <f>D32*E32</f>
        <v>0.007250721993413308</v>
      </c>
      <c r="H32" s="10"/>
      <c r="I32" s="8"/>
      <c r="J32" s="8"/>
      <c r="K32" s="8"/>
      <c r="L32" s="8"/>
    </row>
    <row r="33" spans="1:12" ht="15">
      <c r="A33" s="1">
        <v>8</v>
      </c>
      <c r="B33" s="2" t="s">
        <v>39</v>
      </c>
      <c r="C33" s="2" t="s">
        <v>40</v>
      </c>
      <c r="D33" s="8">
        <f>C33/B33</f>
        <v>0.023194993680949082</v>
      </c>
      <c r="E33" s="8">
        <f>B33/B$42</f>
        <v>0.4095666666635746</v>
      </c>
      <c r="F33" s="8">
        <f>A33*E33</f>
        <v>3.276533333308597</v>
      </c>
      <c r="G33" s="8">
        <f>D33*E33</f>
        <v>0.009499896245188991</v>
      </c>
      <c r="H33" s="10"/>
      <c r="I33" s="8"/>
      <c r="J33" s="8"/>
      <c r="K33" s="8"/>
      <c r="L33" s="8"/>
    </row>
    <row r="34" spans="1:12" ht="15">
      <c r="A34" s="1">
        <v>9</v>
      </c>
      <c r="B34" s="2" t="s">
        <v>41</v>
      </c>
      <c r="C34" s="2">
        <v>278494</v>
      </c>
      <c r="D34" s="8">
        <f>C34/B34</f>
        <v>0.07853197039125837</v>
      </c>
      <c r="E34" s="8">
        <f>B34/B$42</f>
        <v>0.032895887218659575</v>
      </c>
      <c r="F34" s="8">
        <f>A34*E34</f>
        <v>0.29606298496793615</v>
      </c>
      <c r="G34" s="8">
        <f>D34*E34</f>
        <v>0.0025833788410499483</v>
      </c>
      <c r="H34" s="10"/>
      <c r="I34" s="8"/>
      <c r="J34" s="8"/>
      <c r="K34" s="8"/>
      <c r="L34" s="8"/>
    </row>
    <row r="35" spans="1:12" ht="15">
      <c r="A35" s="1">
        <v>10</v>
      </c>
      <c r="B35" s="2" t="s">
        <v>42</v>
      </c>
      <c r="C35" s="2">
        <v>537941</v>
      </c>
      <c r="D35" s="8">
        <f>C35/B35</f>
        <v>0.04162695679762282</v>
      </c>
      <c r="E35" s="8">
        <f>B35/B$42</f>
        <v>0.11987599885456915</v>
      </c>
      <c r="F35" s="8">
        <f>A35*E35</f>
        <v>1.1987599885456914</v>
      </c>
      <c r="G35" s="8">
        <f>D35*E35</f>
        <v>0.004990073025391032</v>
      </c>
      <c r="H35" s="10"/>
      <c r="I35" s="8"/>
      <c r="J35" s="8"/>
      <c r="K35" s="8"/>
      <c r="L35" s="8"/>
    </row>
    <row r="36" spans="1:12" ht="15">
      <c r="A36" s="1">
        <v>11</v>
      </c>
      <c r="B36" s="2" t="s">
        <v>43</v>
      </c>
      <c r="C36" s="2">
        <v>303550</v>
      </c>
      <c r="D36" s="8">
        <f>C36/B36</f>
        <v>0.07702418440130222</v>
      </c>
      <c r="E36" s="8">
        <f>B36/B$42</f>
        <v>0.036557407022099635</v>
      </c>
      <c r="F36" s="8">
        <f>A36*E36</f>
        <v>0.402131477243096</v>
      </c>
      <c r="G36" s="8">
        <f>D36*E36</f>
        <v>0.002815804459703663</v>
      </c>
      <c r="H36" s="10"/>
      <c r="I36" s="8"/>
      <c r="J36" s="8"/>
      <c r="K36" s="8"/>
      <c r="L36" s="8"/>
    </row>
    <row r="37" spans="1:12" ht="15">
      <c r="A37" s="1">
        <v>12</v>
      </c>
      <c r="B37" s="2" t="s">
        <v>44</v>
      </c>
      <c r="C37" s="2">
        <v>227036</v>
      </c>
      <c r="D37" s="8">
        <f>C37/B37</f>
        <v>0.10998846999777151</v>
      </c>
      <c r="E37" s="8">
        <f>B37/B$42</f>
        <v>0.019147841375823114</v>
      </c>
      <c r="F37" s="8">
        <f>A37*E37</f>
        <v>0.22977409650987737</v>
      </c>
      <c r="G37" s="8">
        <f>D37*E37</f>
        <v>0.0021060417766868085</v>
      </c>
      <c r="H37" s="10"/>
      <c r="I37" s="8"/>
      <c r="J37" s="8"/>
      <c r="K37" s="8"/>
      <c r="L37" s="8"/>
    </row>
    <row r="38" spans="1:12" ht="15">
      <c r="A38" s="1">
        <v>13</v>
      </c>
      <c r="B38" s="2" t="s">
        <v>45</v>
      </c>
      <c r="C38" s="2">
        <v>216104</v>
      </c>
      <c r="D38" s="8">
        <f>C38/B38</f>
        <v>0.11555189579668376</v>
      </c>
      <c r="E38" s="8">
        <f>B38/B$42</f>
        <v>0.01734834242297214</v>
      </c>
      <c r="F38" s="8">
        <f>A38*E38</f>
        <v>0.22552845149863782</v>
      </c>
      <c r="G38" s="8">
        <f>D38*E38</f>
        <v>0.002004633855904465</v>
      </c>
      <c r="H38" s="10"/>
      <c r="I38" s="8"/>
      <c r="J38" s="8"/>
      <c r="K38" s="8"/>
      <c r="L38" s="8"/>
    </row>
    <row r="39" spans="1:12" ht="15">
      <c r="A39" s="1">
        <v>14</v>
      </c>
      <c r="B39" s="2" t="s">
        <v>46</v>
      </c>
      <c r="C39" s="2">
        <v>214868</v>
      </c>
      <c r="D39" s="8">
        <f>C39/B39</f>
        <v>0.1162680461461873</v>
      </c>
      <c r="E39" s="8">
        <f>B39/B$42</f>
        <v>0.017142873575064266</v>
      </c>
      <c r="F39" s="8">
        <f>A39*E39</f>
        <v>0.24000023005089974</v>
      </c>
      <c r="G39" s="8">
        <f>D39*E39</f>
        <v>0.001993168415903827</v>
      </c>
      <c r="H39" s="10"/>
      <c r="I39" s="8"/>
      <c r="J39" s="8"/>
      <c r="K39" s="8"/>
      <c r="L39" s="8"/>
    </row>
    <row r="40" spans="1:12" ht="15">
      <c r="A40" s="1">
        <v>15</v>
      </c>
      <c r="B40" s="2" t="s">
        <v>47</v>
      </c>
      <c r="C40" s="2">
        <v>194545</v>
      </c>
      <c r="D40" s="8">
        <f>C40/B40</f>
        <v>0.1283727160550852</v>
      </c>
      <c r="E40" s="8">
        <f>B40/B$42</f>
        <v>0.014057872457740438</v>
      </c>
      <c r="F40" s="8">
        <f>A40*E40</f>
        <v>0.21086808686610659</v>
      </c>
      <c r="G40" s="8">
        <f>D40*E40</f>
        <v>0.0018046472693561161</v>
      </c>
      <c r="H40" s="10"/>
      <c r="I40" s="8"/>
      <c r="J40" s="8"/>
      <c r="K40" s="8"/>
      <c r="L40" s="8"/>
    </row>
    <row r="41" spans="1:12" ht="15">
      <c r="A41" s="1">
        <v>16</v>
      </c>
      <c r="B41" s="2" t="s">
        <v>48</v>
      </c>
      <c r="C41" s="2">
        <v>199146</v>
      </c>
      <c r="D41" s="8">
        <f>C41/B41</f>
        <v>0.1253744310348084</v>
      </c>
      <c r="E41" s="8">
        <f>B41/B$42</f>
        <v>0.014734481837713375</v>
      </c>
      <c r="F41" s="8">
        <f>A41*E41</f>
        <v>0.235751709403414</v>
      </c>
      <c r="G41" s="8">
        <f>D41*E41</f>
        <v>0.0018473272769960322</v>
      </c>
      <c r="H41" s="10"/>
      <c r="I41" s="8"/>
      <c r="J41" s="8"/>
      <c r="K41" s="8"/>
      <c r="L41" s="8"/>
    </row>
    <row r="42" spans="1:12" ht="15">
      <c r="A42" s="11" t="s">
        <v>49</v>
      </c>
      <c r="B42" s="2">
        <f>B27+B28+B29+B30+B31+B32+B33+B34+B35+B36+B37+B38+B39+B40+B41</f>
        <v>107802230</v>
      </c>
      <c r="C42" s="2">
        <f>C27+C28+C29+C30+C31+C32+C33+C34+C35+C36+C37+C38+C39+C40+C41</f>
        <v>4981850</v>
      </c>
      <c r="D42" s="12"/>
      <c r="E42" s="12">
        <f>SUM(E27:E41)</f>
        <v>1</v>
      </c>
      <c r="F42" s="12">
        <f>SUM(F27:F41)</f>
        <v>8.326256423452465</v>
      </c>
      <c r="G42" s="12">
        <f>SUM(G27:G41)</f>
        <v>0.04621286591195748</v>
      </c>
      <c r="H42" s="10"/>
      <c r="I42" s="12"/>
      <c r="J42" s="12"/>
      <c r="K42" s="8"/>
      <c r="L42" s="12"/>
    </row>
    <row r="43" spans="4:9" ht="15">
      <c r="D43" s="10"/>
      <c r="H43" s="10"/>
      <c r="I43" s="10"/>
    </row>
    <row r="44" spans="1:9" ht="15">
      <c r="A44" s="9">
        <v>1476</v>
      </c>
      <c r="B44" s="10"/>
      <c r="H44" s="10"/>
      <c r="I44" s="10"/>
    </row>
    <row r="45" spans="1:9" ht="15">
      <c r="A45" s="1">
        <v>1</v>
      </c>
      <c r="B45" s="2">
        <v>0</v>
      </c>
      <c r="C45" s="2">
        <v>0</v>
      </c>
      <c r="D45" s="8">
        <f>C45</f>
        <v>0</v>
      </c>
      <c r="E45" s="8">
        <f>B45/B$61</f>
        <v>0</v>
      </c>
      <c r="F45" s="8">
        <f>A45*E45</f>
        <v>0</v>
      </c>
      <c r="G45" s="8">
        <f>D45*E45</f>
        <v>0</v>
      </c>
      <c r="H45" s="10"/>
      <c r="I45" s="10"/>
    </row>
    <row r="46" spans="1:9" ht="15">
      <c r="A46" s="1">
        <v>2</v>
      </c>
      <c r="B46" s="2" t="s">
        <v>50</v>
      </c>
      <c r="C46" s="2">
        <v>146791</v>
      </c>
      <c r="D46" s="8">
        <f>C46/B46</f>
        <v>0.12276266381206459</v>
      </c>
      <c r="E46" s="8">
        <f>B46/B$61</f>
        <v>0.012810355813088517</v>
      </c>
      <c r="F46" s="8">
        <f>A46*E46</f>
        <v>0.025620711626177035</v>
      </c>
      <c r="G46" s="8">
        <f>D46*E46</f>
        <v>0.001572633403995113</v>
      </c>
      <c r="H46" s="10"/>
      <c r="I46" s="10"/>
    </row>
    <row r="47" spans="1:9" ht="15">
      <c r="A47" s="1">
        <v>3</v>
      </c>
      <c r="B47" s="2">
        <v>805449</v>
      </c>
      <c r="C47" s="2">
        <v>120480</v>
      </c>
      <c r="D47" s="8">
        <f>C47/B47</f>
        <v>0.14958116528793258</v>
      </c>
      <c r="E47" s="8">
        <f>B47/B$61</f>
        <v>0.008629112156838361</v>
      </c>
      <c r="F47" s="8">
        <f>A47*E47</f>
        <v>0.025887336470515082</v>
      </c>
      <c r="G47" s="8">
        <f>D47*E47</f>
        <v>0.0012907526518201474</v>
      </c>
      <c r="H47" s="10"/>
      <c r="I47" s="10"/>
    </row>
    <row r="48" spans="1:9" ht="15">
      <c r="A48" s="1">
        <v>4</v>
      </c>
      <c r="B48" s="2" t="s">
        <v>51</v>
      </c>
      <c r="C48" s="2">
        <v>161127</v>
      </c>
      <c r="D48" s="8">
        <f>C48/B48</f>
        <v>0.11186656021105981</v>
      </c>
      <c r="E48" s="8">
        <f>B48/B$61</f>
        <v>0.015431072228163586</v>
      </c>
      <c r="F48" s="8">
        <f>A48*E48</f>
        <v>0.06172428891265434</v>
      </c>
      <c r="G48" s="8">
        <f>D48*E48</f>
        <v>0.0017262209705330746</v>
      </c>
      <c r="H48" s="10"/>
      <c r="I48" s="10"/>
    </row>
    <row r="49" spans="1:9" ht="15">
      <c r="A49" s="1">
        <v>5</v>
      </c>
      <c r="B49" s="2" t="s">
        <v>52</v>
      </c>
      <c r="C49" s="2">
        <v>143092</v>
      </c>
      <c r="D49" s="8">
        <f>C49/B49</f>
        <v>0.12598788476438685</v>
      </c>
      <c r="E49" s="8">
        <f>B49/B$61</f>
        <v>0.01216787211015314</v>
      </c>
      <c r="F49" s="8">
        <f>A49*E49</f>
        <v>0.0608393605507657</v>
      </c>
      <c r="G49" s="8">
        <f>D49*E49</f>
        <v>0.0015330044692417706</v>
      </c>
      <c r="H49" s="10"/>
      <c r="I49" s="10"/>
    </row>
    <row r="50" spans="1:9" ht="15">
      <c r="A50" s="1">
        <v>6</v>
      </c>
      <c r="B50" s="2" t="s">
        <v>53</v>
      </c>
      <c r="C50" s="2">
        <v>153442</v>
      </c>
      <c r="D50" s="8">
        <f>C50/B50</f>
        <v>0.11749004594180705</v>
      </c>
      <c r="E50" s="8">
        <f>B50/B$61</f>
        <v>0.013991724462791436</v>
      </c>
      <c r="F50" s="8">
        <f>A50*E50</f>
        <v>0.08395034677674862</v>
      </c>
      <c r="G50" s="8">
        <f>D50*E50</f>
        <v>0.0016438883499384715</v>
      </c>
      <c r="H50" s="10"/>
      <c r="I50" s="10"/>
    </row>
    <row r="51" spans="1:9" ht="15">
      <c r="A51" s="1">
        <v>7</v>
      </c>
      <c r="B51" s="2" t="s">
        <v>54</v>
      </c>
      <c r="C51" s="2">
        <v>577459</v>
      </c>
      <c r="D51" s="8">
        <f>C51/B51</f>
        <v>0.030078809471721306</v>
      </c>
      <c r="E51" s="8">
        <f>B51/B$61</f>
        <v>0.2056783496030341</v>
      </c>
      <c r="F51" s="8">
        <f>A51*E51</f>
        <v>1.4397484472212387</v>
      </c>
      <c r="G51" s="8">
        <f>D51*E51</f>
        <v>0.006186559890167748</v>
      </c>
      <c r="H51" s="10"/>
      <c r="I51" s="10"/>
    </row>
    <row r="52" spans="1:9" ht="15">
      <c r="A52" s="1">
        <v>8</v>
      </c>
      <c r="B52" s="2" t="s">
        <v>55</v>
      </c>
      <c r="C52" s="2">
        <v>801492</v>
      </c>
      <c r="D52" s="8">
        <f>C52/B52</f>
        <v>0.02189372355449447</v>
      </c>
      <c r="E52" s="8">
        <f>B52/B$61</f>
        <v>0.3922000357206797</v>
      </c>
      <c r="F52" s="8">
        <f>A52*E52</f>
        <v>3.1376002857654375</v>
      </c>
      <c r="G52" s="8">
        <f>D52*E52</f>
        <v>0.008586719160131418</v>
      </c>
      <c r="H52" s="10"/>
      <c r="I52" s="10"/>
    </row>
    <row r="53" spans="1:9" ht="15">
      <c r="A53" s="1">
        <v>9</v>
      </c>
      <c r="B53" s="2" t="s">
        <v>56</v>
      </c>
      <c r="C53" s="2">
        <v>282019</v>
      </c>
      <c r="D53" s="8">
        <f>C53/B53</f>
        <v>0.05504657172748708</v>
      </c>
      <c r="E53" s="8">
        <f>B53/B$61</f>
        <v>0.05488784234741968</v>
      </c>
      <c r="F53" s="8">
        <f>A53*E53</f>
        <v>0.49399058112677713</v>
      </c>
      <c r="G53" s="8">
        <f>D53*E53</f>
        <v>0.0030213875507442405</v>
      </c>
      <c r="H53" s="10"/>
      <c r="I53" s="10"/>
    </row>
    <row r="54" spans="1:9" ht="15">
      <c r="A54" s="1">
        <v>10</v>
      </c>
      <c r="B54" s="2" t="s">
        <v>57</v>
      </c>
      <c r="C54" s="2">
        <v>513393</v>
      </c>
      <c r="D54" s="8">
        <f>C54/B54</f>
        <v>0.03358055780853458</v>
      </c>
      <c r="E54" s="8">
        <f>B54/B$61</f>
        <v>0.16379102624574318</v>
      </c>
      <c r="F54" s="8">
        <f>A54*E54</f>
        <v>1.6379102624574318</v>
      </c>
      <c r="G54" s="8">
        <f>D54*E54</f>
        <v>0.005500194025364383</v>
      </c>
      <c r="H54" s="10"/>
      <c r="I54" s="10"/>
    </row>
    <row r="55" spans="1:9" ht="15">
      <c r="A55" s="1">
        <v>11</v>
      </c>
      <c r="B55" s="2" t="s">
        <v>58</v>
      </c>
      <c r="C55" s="2">
        <v>286409</v>
      </c>
      <c r="D55" s="8">
        <f>C55/B55</f>
        <v>0.05938756425329327</v>
      </c>
      <c r="E55" s="8">
        <f>B55/B$61</f>
        <v>0.05166771017147694</v>
      </c>
      <c r="F55" s="8">
        <f>A55*E55</f>
        <v>0.5683448118862464</v>
      </c>
      <c r="G55" s="8">
        <f>D55*E55</f>
        <v>0.0030684194576291214</v>
      </c>
      <c r="H55" s="10"/>
      <c r="I55" s="10"/>
    </row>
    <row r="56" spans="1:9" ht="15">
      <c r="A56" s="1">
        <v>12</v>
      </c>
      <c r="B56" s="2" t="s">
        <v>59</v>
      </c>
      <c r="C56" s="2">
        <v>164101</v>
      </c>
      <c r="D56" s="8">
        <f>C56/B56</f>
        <v>0.10984958530528091</v>
      </c>
      <c r="E56" s="8">
        <f>B56/B$61</f>
        <v>0.01600445438225899</v>
      </c>
      <c r="F56" s="8">
        <f>A56*E56</f>
        <v>0.19205345258710788</v>
      </c>
      <c r="G56" s="8">
        <f>D56*E56</f>
        <v>0.0017580826769284358</v>
      </c>
      <c r="H56" s="10"/>
      <c r="I56" s="10"/>
    </row>
    <row r="57" spans="1:9" ht="15">
      <c r="A57" s="1">
        <v>13</v>
      </c>
      <c r="B57" s="2" t="s">
        <v>60</v>
      </c>
      <c r="C57" s="2">
        <v>156021</v>
      </c>
      <c r="D57" s="8">
        <f>C57/B57</f>
        <v>0.1155616949730022</v>
      </c>
      <c r="E57" s="8">
        <f>B57/B$61</f>
        <v>0.014464293349509452</v>
      </c>
      <c r="F57" s="8">
        <f>A57*E57</f>
        <v>0.18803581354362287</v>
      </c>
      <c r="G57" s="8">
        <f>D57*E57</f>
        <v>0.0016715182560560356</v>
      </c>
      <c r="H57" s="10"/>
      <c r="I57" s="10"/>
    </row>
    <row r="58" spans="1:9" ht="15">
      <c r="A58" s="1">
        <v>14</v>
      </c>
      <c r="B58" s="2" t="s">
        <v>61</v>
      </c>
      <c r="C58" s="2">
        <v>155097</v>
      </c>
      <c r="D58" s="8">
        <f>C58/B58</f>
        <v>0.1162454467778927</v>
      </c>
      <c r="E58" s="8">
        <f>B58/B$61</f>
        <v>0.014294057130739349</v>
      </c>
      <c r="F58" s="8">
        <f>A58*E58</f>
        <v>0.20011679983035088</v>
      </c>
      <c r="G58" s="8">
        <f>D58*E58</f>
        <v>0.0016616190574315186</v>
      </c>
      <c r="H58" s="10"/>
      <c r="I58" s="10"/>
    </row>
    <row r="59" spans="1:9" ht="15">
      <c r="A59" s="1">
        <v>15</v>
      </c>
      <c r="B59" s="2" t="s">
        <v>62</v>
      </c>
      <c r="C59" s="2">
        <v>140464</v>
      </c>
      <c r="D59" s="8">
        <f>C59/B59</f>
        <v>0.12834326230766419</v>
      </c>
      <c r="E59" s="8">
        <f>B59/B$61</f>
        <v>0.01172519366084032</v>
      </c>
      <c r="F59" s="8">
        <f>A59*E59</f>
        <v>0.1758779049126048</v>
      </c>
      <c r="G59" s="8">
        <f>D59*E59</f>
        <v>0.0015048496056213904</v>
      </c>
      <c r="H59" s="10"/>
      <c r="I59" s="10"/>
    </row>
    <row r="60" spans="1:9" ht="15">
      <c r="A60" s="1">
        <v>16</v>
      </c>
      <c r="B60" s="2" t="s">
        <v>63</v>
      </c>
      <c r="C60" s="2">
        <v>143608</v>
      </c>
      <c r="D60" s="8">
        <f>C60/B60</f>
        <v>0.12552378788011223</v>
      </c>
      <c r="E60" s="8">
        <f>B60/B$61</f>
        <v>0.012256900617263245</v>
      </c>
      <c r="F60" s="8">
        <f>A60*E60</f>
        <v>0.19611040987621192</v>
      </c>
      <c r="G60" s="8">
        <f>D60*E60</f>
        <v>0.0015385325931489683</v>
      </c>
      <c r="H60" s="10"/>
      <c r="I60" s="10"/>
    </row>
    <row r="61" spans="1:9" ht="15">
      <c r="A61" s="11" t="s">
        <v>49</v>
      </c>
      <c r="B61" s="2">
        <f>B46+B47+B48+B49+B50+B51+B52+B53+B54+B55+B56+B57+B58+B59+B60</f>
        <v>93340889</v>
      </c>
      <c r="C61" s="2">
        <f>C46+C47+C48+C49+C50+C51+C52+C53+C54+C55+C56+C57+C58+C59+C60</f>
        <v>3944995</v>
      </c>
      <c r="D61" s="12"/>
      <c r="E61" s="12">
        <f>SUM(E46:E60)</f>
        <v>1</v>
      </c>
      <c r="F61" s="12">
        <f>SUM(F46:F60)</f>
        <v>8.487810813543891</v>
      </c>
      <c r="G61" s="12">
        <f>SUM(G46:G60)</f>
        <v>0.04226438211875184</v>
      </c>
      <c r="H61" s="10"/>
      <c r="I61" s="10"/>
    </row>
    <row r="62" spans="8:9" ht="15">
      <c r="H62" s="10"/>
      <c r="I62" s="10"/>
    </row>
    <row r="63" spans="1:9" ht="15">
      <c r="A63" s="9">
        <v>1475</v>
      </c>
      <c r="B63" s="10"/>
      <c r="H63" s="10"/>
      <c r="I63" s="10"/>
    </row>
    <row r="64" spans="1:9" ht="15">
      <c r="A64" s="1">
        <v>1</v>
      </c>
      <c r="B64" s="2">
        <v>0</v>
      </c>
      <c r="C64" s="2">
        <v>0</v>
      </c>
      <c r="D64" s="8">
        <f>C64</f>
        <v>0</v>
      </c>
      <c r="E64" s="8">
        <f>B64/B$80</f>
        <v>0</v>
      </c>
      <c r="F64" s="8">
        <f>A64*E64</f>
        <v>0</v>
      </c>
      <c r="G64" s="8">
        <f>D64*E64</f>
        <v>0</v>
      </c>
      <c r="H64" s="10"/>
      <c r="I64" s="10"/>
    </row>
    <row r="65" spans="1:9" ht="15">
      <c r="A65" s="1">
        <v>2</v>
      </c>
      <c r="B65" s="2" t="s">
        <v>64</v>
      </c>
      <c r="C65" s="2">
        <v>202627</v>
      </c>
      <c r="D65" s="8">
        <f>C65/B65</f>
        <v>0.1231834982856309</v>
      </c>
      <c r="E65" s="8">
        <f>B65/B$80</f>
        <v>0.011159072203861812</v>
      </c>
      <c r="F65" s="8">
        <f>A65*E65</f>
        <v>0.022318144407723624</v>
      </c>
      <c r="G65" s="8">
        <f>D65*E65</f>
        <v>0.0013746135516936428</v>
      </c>
      <c r="H65" s="10"/>
      <c r="I65" s="10"/>
    </row>
    <row r="66" spans="1:9" ht="15">
      <c r="A66" s="1">
        <v>3</v>
      </c>
      <c r="B66" s="2" t="s">
        <v>65</v>
      </c>
      <c r="C66" s="2">
        <v>166368</v>
      </c>
      <c r="D66" s="8">
        <f>C66/B66</f>
        <v>0.15005817676717567</v>
      </c>
      <c r="E66" s="8">
        <f>B66/B$80</f>
        <v>0.007521309098132159</v>
      </c>
      <c r="F66" s="8">
        <f>A66*E66</f>
        <v>0.022563927294396477</v>
      </c>
      <c r="G66" s="8">
        <f>D66*E66</f>
        <v>0.001128633930168082</v>
      </c>
      <c r="H66" s="10"/>
      <c r="I66" s="10"/>
    </row>
    <row r="67" spans="1:9" ht="15">
      <c r="A67" s="1">
        <v>4</v>
      </c>
      <c r="B67" s="2" t="s">
        <v>66</v>
      </c>
      <c r="C67" s="2">
        <v>223125</v>
      </c>
      <c r="D67" s="8">
        <f>C67/B67</f>
        <v>0.11184098405028521</v>
      </c>
      <c r="E67" s="8">
        <f>B67/B$80</f>
        <v>0.01353413675324538</v>
      </c>
      <c r="F67" s="8">
        <f>A67*E67</f>
        <v>0.05413654701298152</v>
      </c>
      <c r="G67" s="8">
        <f>D67*E67</f>
        <v>0.0015136711727540954</v>
      </c>
      <c r="H67" s="10"/>
      <c r="I67" s="10"/>
    </row>
    <row r="68" spans="1:9" ht="15">
      <c r="A68" s="1">
        <v>5</v>
      </c>
      <c r="B68" s="2" t="s">
        <v>67</v>
      </c>
      <c r="C68" s="2">
        <v>198192</v>
      </c>
      <c r="D68" s="8">
        <f>C68/B68</f>
        <v>0.12597616399173686</v>
      </c>
      <c r="E68" s="8">
        <f>B68/B$80</f>
        <v>0.010672865759262209</v>
      </c>
      <c r="F68" s="8">
        <f>A68*E68</f>
        <v>0.05336432879631105</v>
      </c>
      <c r="G68" s="8">
        <f>D68*E68</f>
        <v>0.0013445266871506092</v>
      </c>
      <c r="H68" s="10"/>
      <c r="I68" s="10"/>
    </row>
    <row r="69" spans="1:9" ht="15">
      <c r="A69" s="1">
        <v>6</v>
      </c>
      <c r="B69" s="2" t="s">
        <v>68</v>
      </c>
      <c r="C69" s="2">
        <v>212546</v>
      </c>
      <c r="D69" s="8">
        <f>C69/B69</f>
        <v>0.11746961649634954</v>
      </c>
      <c r="E69" s="8">
        <f>B69/B$80</f>
        <v>0.012274694497909591</v>
      </c>
      <c r="F69" s="8">
        <f>A69*E69</f>
        <v>0.07364816698745755</v>
      </c>
      <c r="G69" s="8">
        <f>D69*E69</f>
        <v>0.0014419036552792916</v>
      </c>
      <c r="H69" s="10"/>
      <c r="I69" s="10"/>
    </row>
    <row r="70" spans="1:9" ht="15">
      <c r="A70" s="1">
        <v>7</v>
      </c>
      <c r="B70" s="2" t="s">
        <v>69</v>
      </c>
      <c r="C70" s="2">
        <v>785497</v>
      </c>
      <c r="D70" s="8">
        <f>C70/B70</f>
        <v>0.031120870674558838</v>
      </c>
      <c r="E70" s="8">
        <f>B70/B$80</f>
        <v>0.17122851825007468</v>
      </c>
      <c r="F70" s="8">
        <f>A70*E70</f>
        <v>1.1985996277505229</v>
      </c>
      <c r="G70" s="8">
        <f>D70*E70</f>
        <v>0.005328780572256912</v>
      </c>
      <c r="H70" s="10"/>
      <c r="I70" s="10"/>
    </row>
    <row r="71" spans="1:9" ht="15">
      <c r="A71" s="1">
        <v>8</v>
      </c>
      <c r="B71" s="2" t="s">
        <v>70</v>
      </c>
      <c r="C71" s="2" t="s">
        <v>71</v>
      </c>
      <c r="D71" s="8">
        <f>C71/B71</f>
        <v>0.02134311506137682</v>
      </c>
      <c r="E71" s="8">
        <f>B71/B$80</f>
        <v>0.36590850933866426</v>
      </c>
      <c r="F71" s="8">
        <f>A71*E71</f>
        <v>2.927268074709314</v>
      </c>
      <c r="G71" s="8">
        <f>D71*E71</f>
        <v>0.007809627416751986</v>
      </c>
      <c r="H71" s="10"/>
      <c r="I71" s="10"/>
    </row>
    <row r="72" spans="1:9" ht="15">
      <c r="A72" s="1">
        <v>9</v>
      </c>
      <c r="B72" s="2" t="s">
        <v>72</v>
      </c>
      <c r="C72" s="2">
        <v>507012</v>
      </c>
      <c r="D72" s="8">
        <f>C72/B72</f>
        <v>0.045419787150177374</v>
      </c>
      <c r="E72" s="8">
        <f>B72/B$80</f>
        <v>0.0757279935785744</v>
      </c>
      <c r="F72" s="8">
        <f>A72*E72</f>
        <v>0.6815519422071696</v>
      </c>
      <c r="G72" s="8">
        <f>D72*E72</f>
        <v>0.0034395493496488486</v>
      </c>
      <c r="H72" s="10"/>
      <c r="I72" s="10"/>
    </row>
    <row r="73" spans="1:9" ht="15">
      <c r="A73" s="1">
        <v>10</v>
      </c>
      <c r="B73" s="2" t="s">
        <v>73</v>
      </c>
      <c r="C73" s="2">
        <v>850503</v>
      </c>
      <c r="D73" s="8">
        <f>C73/B73</f>
        <v>0.02877257734400108</v>
      </c>
      <c r="E73" s="8">
        <f>B73/B$80</f>
        <v>0.20053047857041872</v>
      </c>
      <c r="F73" s="8">
        <f>A73*E73</f>
        <v>2.0053047857041872</v>
      </c>
      <c r="G73" s="8">
        <f>D73*E73</f>
        <v>0.005769778704496924</v>
      </c>
      <c r="H73" s="10"/>
      <c r="I73" s="10"/>
    </row>
    <row r="74" spans="1:9" ht="15">
      <c r="A74" s="1">
        <v>11</v>
      </c>
      <c r="B74" s="2" t="s">
        <v>74</v>
      </c>
      <c r="C74" s="2">
        <v>505624</v>
      </c>
      <c r="D74" s="8">
        <f>C74/B74</f>
        <v>0.04819276189749993</v>
      </c>
      <c r="E74" s="8">
        <f>B74/B$80</f>
        <v>0.07117527772855638</v>
      </c>
      <c r="F74" s="8">
        <f>A74*E74</f>
        <v>0.7829280550141201</v>
      </c>
      <c r="G74" s="8">
        <f>D74*E74</f>
        <v>0.003430133212560747</v>
      </c>
      <c r="H74" s="10"/>
      <c r="I74" s="10"/>
    </row>
    <row r="75" spans="1:9" ht="15">
      <c r="A75" s="1">
        <v>12</v>
      </c>
      <c r="B75" s="2" t="s">
        <v>75</v>
      </c>
      <c r="C75" s="2">
        <v>227280</v>
      </c>
      <c r="D75" s="8">
        <f>C75/B75</f>
        <v>0.10986025782938018</v>
      </c>
      <c r="E75" s="8">
        <f>B75/B$80</f>
        <v>0.014034725193973781</v>
      </c>
      <c r="F75" s="8">
        <f>A75*E75</f>
        <v>0.16841670232768538</v>
      </c>
      <c r="G75" s="8">
        <f>D75*E75</f>
        <v>0.0015418585283744574</v>
      </c>
      <c r="H75" s="10"/>
      <c r="I75" s="10"/>
    </row>
    <row r="76" spans="1:9" ht="15">
      <c r="A76" s="1">
        <v>13</v>
      </c>
      <c r="B76" s="2" t="s">
        <v>76</v>
      </c>
      <c r="C76" s="2">
        <v>216043</v>
      </c>
      <c r="D76" s="8">
        <f>C76/B76</f>
        <v>0.11557180609198969</v>
      </c>
      <c r="E76" s="8">
        <f>B76/B$80</f>
        <v>0.012681528605383262</v>
      </c>
      <c r="F76" s="8">
        <f>A76*E76</f>
        <v>0.1648598718699824</v>
      </c>
      <c r="G76" s="8">
        <f>D76*E76</f>
        <v>0.0014656271649313747</v>
      </c>
      <c r="H76" s="10"/>
      <c r="I76" s="10"/>
    </row>
    <row r="77" spans="1:9" ht="15">
      <c r="A77" s="1">
        <v>14</v>
      </c>
      <c r="B77" s="2" t="s">
        <v>77</v>
      </c>
      <c r="C77" s="2">
        <v>214854</v>
      </c>
      <c r="D77" s="8">
        <f>C77/B77</f>
        <v>0.1162610996574731</v>
      </c>
      <c r="E77" s="8">
        <f>B77/B$80</f>
        <v>0.012536962408447061</v>
      </c>
      <c r="F77" s="8">
        <f>A77*E77</f>
        <v>0.17551747371825885</v>
      </c>
      <c r="G77" s="8">
        <f>D77*E77</f>
        <v>0.0014575610359704577</v>
      </c>
      <c r="H77" s="10"/>
      <c r="I77" s="10"/>
    </row>
    <row r="78" spans="1:9" ht="15">
      <c r="A78" s="1">
        <v>15</v>
      </c>
      <c r="B78" s="2" t="s">
        <v>78</v>
      </c>
      <c r="C78" s="2">
        <v>194479</v>
      </c>
      <c r="D78" s="8">
        <f>C78/B78</f>
        <v>0.1283994876670364</v>
      </c>
      <c r="E78" s="8">
        <f>B78/B$80</f>
        <v>0.01027525783798437</v>
      </c>
      <c r="F78" s="8">
        <f>A78*E78</f>
        <v>0.15412886756976557</v>
      </c>
      <c r="G78" s="8">
        <f>D78*E78</f>
        <v>0.0013193378420438934</v>
      </c>
      <c r="H78" s="10"/>
      <c r="I78" s="10"/>
    </row>
    <row r="79" spans="1:9" ht="15">
      <c r="A79" s="1">
        <v>16</v>
      </c>
      <c r="B79" s="2" t="s">
        <v>79</v>
      </c>
      <c r="C79" s="2">
        <v>198793</v>
      </c>
      <c r="D79" s="8">
        <f>C79/B79</f>
        <v>0.12558387820209102</v>
      </c>
      <c r="E79" s="8">
        <f>B79/B$80</f>
        <v>0.010738670175511911</v>
      </c>
      <c r="F79" s="8">
        <f>A79*E79</f>
        <v>0.17181872280819058</v>
      </c>
      <c r="G79" s="8">
        <f>D79*E79</f>
        <v>0.0013486038473739153</v>
      </c>
      <c r="H79" s="10"/>
      <c r="I79" s="10"/>
    </row>
    <row r="80" spans="1:9" ht="15">
      <c r="A80" s="11" t="s">
        <v>49</v>
      </c>
      <c r="B80" s="2">
        <f>B65+B66+B67+B68+B69+B70+B71+B72+B73+B74+B75+B76+B77+B78+B79</f>
        <v>147406520</v>
      </c>
      <c r="C80" s="2">
        <f>C65+C66+C67+C68+C69+C70+C71+C72+C73+C74+C75+C76+C77+C78+C79</f>
        <v>5854133</v>
      </c>
      <c r="D80" s="12"/>
      <c r="E80" s="12">
        <f>SUM(E65:E79)</f>
        <v>0.9999999999999999</v>
      </c>
      <c r="F80" s="12">
        <f>SUM(F65:F79)</f>
        <v>8.656425238178066</v>
      </c>
      <c r="G80" s="12">
        <f>SUM(G65:G79)</f>
        <v>0.03971420667145525</v>
      </c>
      <c r="H80" s="10"/>
      <c r="I80" s="10"/>
    </row>
    <row r="81" spans="8:9" ht="15">
      <c r="H81" s="10"/>
      <c r="I81" s="10"/>
    </row>
    <row r="82" spans="1:9" ht="15">
      <c r="A82" s="9">
        <v>1474</v>
      </c>
      <c r="B82" s="10"/>
      <c r="H82" s="10"/>
      <c r="I82" s="10"/>
    </row>
    <row r="83" spans="1:9" ht="15">
      <c r="A83" s="1">
        <v>1</v>
      </c>
      <c r="B83" s="2">
        <v>0</v>
      </c>
      <c r="C83" s="2">
        <v>0</v>
      </c>
      <c r="D83" s="8">
        <f>C83</f>
        <v>0</v>
      </c>
      <c r="E83" s="8">
        <f>B83/B$99</f>
        <v>0</v>
      </c>
      <c r="F83" s="8">
        <f>A83*E83</f>
        <v>0</v>
      </c>
      <c r="G83" s="8">
        <f>D83*E83</f>
        <v>0</v>
      </c>
      <c r="H83" s="10"/>
      <c r="I83" s="10"/>
    </row>
    <row r="84" spans="1:9" ht="15">
      <c r="A84" s="1">
        <v>2</v>
      </c>
      <c r="B84" s="2" t="s">
        <v>80</v>
      </c>
      <c r="C84" s="2">
        <v>177709</v>
      </c>
      <c r="D84" s="8">
        <f>C84/B84</f>
        <v>0.12276112185686654</v>
      </c>
      <c r="E84" s="8">
        <f>B84/B$99</f>
        <v>0.010612122021134793</v>
      </c>
      <c r="F84" s="8">
        <f>A84*E84</f>
        <v>0.021224244042269587</v>
      </c>
      <c r="G84" s="8">
        <f>D84*E84</f>
        <v>0.001302756004596465</v>
      </c>
      <c r="H84" s="10"/>
      <c r="I84" s="10"/>
    </row>
    <row r="85" spans="1:9" ht="15">
      <c r="A85" s="1">
        <v>3</v>
      </c>
      <c r="B85" s="2">
        <v>973661</v>
      </c>
      <c r="C85" s="2">
        <v>145748</v>
      </c>
      <c r="D85" s="8">
        <f>C85/B85</f>
        <v>0.14969070343784951</v>
      </c>
      <c r="E85" s="8">
        <f>B85/B$99</f>
        <v>0.007137751685009757</v>
      </c>
      <c r="F85" s="8">
        <f>A85*E85</f>
        <v>0.021413255055029272</v>
      </c>
      <c r="G85" s="8">
        <f>D85*E85</f>
        <v>0.0010684550706938061</v>
      </c>
      <c r="H85" s="10"/>
      <c r="I85" s="10"/>
    </row>
    <row r="86" spans="1:9" ht="15">
      <c r="A86" s="1">
        <v>4</v>
      </c>
      <c r="B86" s="2" t="s">
        <v>81</v>
      </c>
      <c r="C86" s="2">
        <v>195027</v>
      </c>
      <c r="D86" s="8">
        <f>C86/B86</f>
        <v>0.11185177963088286</v>
      </c>
      <c r="E86" s="8">
        <f>B86/B$99</f>
        <v>0.012782196876548114</v>
      </c>
      <c r="F86" s="8">
        <f>A86*E86</f>
        <v>0.05112878750619246</v>
      </c>
      <c r="G86" s="8">
        <f>D86*E86</f>
        <v>0.001429711468234219</v>
      </c>
      <c r="H86" s="10"/>
      <c r="I86" s="10"/>
    </row>
    <row r="87" spans="1:9" ht="15">
      <c r="A87" s="1">
        <v>5</v>
      </c>
      <c r="B87" s="2" t="s">
        <v>82</v>
      </c>
      <c r="C87" s="2">
        <v>173216</v>
      </c>
      <c r="D87" s="8">
        <f>C87/B87</f>
        <v>0.1259816863403955</v>
      </c>
      <c r="E87" s="8">
        <f>B87/B$99</f>
        <v>0.010079389976871278</v>
      </c>
      <c r="F87" s="8">
        <f>A87*E87</f>
        <v>0.05039694988435639</v>
      </c>
      <c r="G87" s="8">
        <f>D87*E87</f>
        <v>0.0012698185465687235</v>
      </c>
      <c r="H87" s="10"/>
      <c r="I87" s="10"/>
    </row>
    <row r="88" spans="1:9" ht="15">
      <c r="A88" s="1">
        <v>6</v>
      </c>
      <c r="B88" s="2" t="s">
        <v>83</v>
      </c>
      <c r="C88" s="2">
        <v>185982</v>
      </c>
      <c r="D88" s="8">
        <f>C88/B88</f>
        <v>0.1173447240239255</v>
      </c>
      <c r="E88" s="8">
        <f>B88/B$99</f>
        <v>0.011618792783736499</v>
      </c>
      <c r="F88" s="8">
        <f>A88*E88</f>
        <v>0.069712756702419</v>
      </c>
      <c r="G88" s="8">
        <f>D88*E88</f>
        <v>0.0013634040326987364</v>
      </c>
      <c r="H88" s="10"/>
      <c r="I88" s="10"/>
    </row>
    <row r="89" spans="1:9" ht="15">
      <c r="A89" s="1">
        <v>7</v>
      </c>
      <c r="B89" s="2" t="s">
        <v>84</v>
      </c>
      <c r="C89" s="2">
        <v>631477</v>
      </c>
      <c r="D89" s="8">
        <f>C89/B89</f>
        <v>0.03401401546980372</v>
      </c>
      <c r="E89" s="8">
        <f>B89/B$99</f>
        <v>0.13609848559461982</v>
      </c>
      <c r="F89" s="8">
        <f>A89*E89</f>
        <v>0.9526893991623387</v>
      </c>
      <c r="G89" s="8">
        <f>D89*E89</f>
        <v>0.004629255994432257</v>
      </c>
      <c r="H89" s="10"/>
      <c r="I89" s="10"/>
    </row>
    <row r="90" spans="1:9" ht="15">
      <c r="A90" s="1">
        <v>8</v>
      </c>
      <c r="B90" s="2" t="s">
        <v>85</v>
      </c>
      <c r="C90" s="2">
        <v>991578</v>
      </c>
      <c r="D90" s="8">
        <f>C90/B90</f>
        <v>0.021728549265034577</v>
      </c>
      <c r="E90" s="8">
        <f>B90/B$99</f>
        <v>0.3345413553537456</v>
      </c>
      <c r="F90" s="8">
        <f>A90*E90</f>
        <v>2.6763308428299646</v>
      </c>
      <c r="G90" s="8">
        <f>D90*E90</f>
        <v>0.0072690983209953</v>
      </c>
      <c r="H90" s="10"/>
      <c r="I90" s="10"/>
    </row>
    <row r="91" spans="1:9" ht="15">
      <c r="A91" s="1">
        <v>9</v>
      </c>
      <c r="B91" s="2" t="s">
        <v>86</v>
      </c>
      <c r="C91" s="2">
        <v>505547</v>
      </c>
      <c r="D91" s="8">
        <f>C91/B91</f>
        <v>0.04129678642029767</v>
      </c>
      <c r="E91" s="8">
        <f>B91/B$99</f>
        <v>0.08974266051279906</v>
      </c>
      <c r="F91" s="8">
        <f>A91*E91</f>
        <v>0.8076839446151916</v>
      </c>
      <c r="G91" s="8">
        <f>D91*E91</f>
        <v>0.003706083483986344</v>
      </c>
      <c r="H91" s="10"/>
      <c r="I91" s="10"/>
    </row>
    <row r="92" spans="1:9" ht="15">
      <c r="A92" s="1">
        <v>10</v>
      </c>
      <c r="B92" s="2" t="s">
        <v>87</v>
      </c>
      <c r="C92" s="2">
        <v>833057</v>
      </c>
      <c r="D92" s="8">
        <f>C92/B92</f>
        <v>0.0258251388819999</v>
      </c>
      <c r="E92" s="8">
        <f>B92/B$99</f>
        <v>0.23647526064448585</v>
      </c>
      <c r="F92" s="8">
        <f>A92*E92</f>
        <v>2.3647526064448585</v>
      </c>
      <c r="G92" s="8">
        <f>D92*E92</f>
        <v>0.006107006448300973</v>
      </c>
      <c r="H92" s="10"/>
      <c r="I92" s="10"/>
    </row>
    <row r="93" spans="1:9" ht="15">
      <c r="A93" s="1">
        <v>11</v>
      </c>
      <c r="B93" s="2" t="s">
        <v>88</v>
      </c>
      <c r="C93" s="2">
        <v>525121</v>
      </c>
      <c r="D93" s="8">
        <f>C93/B93</f>
        <v>0.040995612528495144</v>
      </c>
      <c r="E93" s="8">
        <f>B93/B$99</f>
        <v>0.09390217835943616</v>
      </c>
      <c r="F93" s="8">
        <f>A93*E93</f>
        <v>1.0329239619537978</v>
      </c>
      <c r="G93" s="8">
        <f>D93*E93</f>
        <v>0.0038495773196050866</v>
      </c>
      <c r="H93" s="10"/>
      <c r="I93" s="10"/>
    </row>
    <row r="94" spans="1:9" ht="15">
      <c r="A94" s="1">
        <v>12</v>
      </c>
      <c r="B94" s="2" t="s">
        <v>89</v>
      </c>
      <c r="C94" s="2">
        <v>198946</v>
      </c>
      <c r="D94" s="8">
        <f>C94/B94</f>
        <v>0.10969431640237311</v>
      </c>
      <c r="E94" s="8">
        <f>B94/B$99</f>
        <v>0.013295502198404884</v>
      </c>
      <c r="F94" s="8">
        <f>A94*E94</f>
        <v>0.1595460263808586</v>
      </c>
      <c r="G94" s="8">
        <f>D94*E94</f>
        <v>0.0014584410248802725</v>
      </c>
      <c r="H94" s="10"/>
      <c r="I94" s="10"/>
    </row>
    <row r="95" spans="1:9" ht="15">
      <c r="A95" s="1">
        <v>13</v>
      </c>
      <c r="B95" s="2" t="s">
        <v>90</v>
      </c>
      <c r="C95" s="2">
        <v>189001</v>
      </c>
      <c r="D95" s="8">
        <f>C95/B95</f>
        <v>0.11546347036147817</v>
      </c>
      <c r="E95" s="8">
        <f>B95/B$99</f>
        <v>0.011999776468068065</v>
      </c>
      <c r="F95" s="8">
        <f>A95*E95</f>
        <v>0.15599709408488485</v>
      </c>
      <c r="G95" s="8">
        <f>D95*E95</f>
        <v>0.00138553583456514</v>
      </c>
      <c r="H95" s="10"/>
      <c r="I95" s="10"/>
    </row>
    <row r="96" spans="1:9" ht="15">
      <c r="A96" s="1">
        <v>14</v>
      </c>
      <c r="B96" s="2" t="s">
        <v>91</v>
      </c>
      <c r="C96" s="2">
        <v>187783</v>
      </c>
      <c r="D96" s="8">
        <f>C96/B96</f>
        <v>0.11624695118176528</v>
      </c>
      <c r="E96" s="8">
        <f>B96/B$99</f>
        <v>0.01184209012883443</v>
      </c>
      <c r="F96" s="8">
        <f>A96*E96</f>
        <v>0.16578926180368203</v>
      </c>
      <c r="G96" s="8">
        <f>D96*E96</f>
        <v>0.0013766068730966805</v>
      </c>
      <c r="H96" s="10"/>
      <c r="I96" s="10"/>
    </row>
    <row r="97" spans="1:9" ht="15">
      <c r="A97" s="1">
        <v>15</v>
      </c>
      <c r="B97" s="2" t="s">
        <v>92</v>
      </c>
      <c r="C97" s="2">
        <v>170002</v>
      </c>
      <c r="D97" s="8">
        <f>C97/B97</f>
        <v>0.12837509250449308</v>
      </c>
      <c r="E97" s="8">
        <f>B97/B$99</f>
        <v>0.009707936382776984</v>
      </c>
      <c r="F97" s="8">
        <f>A97*E97</f>
        <v>0.14561904574165477</v>
      </c>
      <c r="G97" s="8">
        <f>D97*E97</f>
        <v>0.0012462572311667294</v>
      </c>
      <c r="H97" s="10"/>
      <c r="I97" s="10"/>
    </row>
    <row r="98" spans="1:9" ht="15">
      <c r="A98" s="1">
        <v>16</v>
      </c>
      <c r="B98" s="2" t="s">
        <v>93</v>
      </c>
      <c r="C98" s="2">
        <v>173938</v>
      </c>
      <c r="D98" s="8">
        <f>C98/B98</f>
        <v>0.1254475168404806</v>
      </c>
      <c r="E98" s="8">
        <f>B98/B$99</f>
        <v>0.010164501013528763</v>
      </c>
      <c r="F98" s="8">
        <f>A98*E98</f>
        <v>0.1626320162164602</v>
      </c>
      <c r="G98" s="8">
        <f>D98*E98</f>
        <v>0.0012751114120697316</v>
      </c>
      <c r="H98" s="10"/>
      <c r="I98" s="10"/>
    </row>
    <row r="99" spans="1:9" ht="15">
      <c r="A99" s="11" t="s">
        <v>49</v>
      </c>
      <c r="B99" s="2">
        <f>B84+B85+B86+B87+B88+B89+B90+B91+B92+B93+B94+B95+B96+B97+B98</f>
        <v>136410041</v>
      </c>
      <c r="C99" s="2">
        <f>C84+C85+C86+C87+C88+C89+C90+C91+C92+C93+C94+C95+C96+C97+C98</f>
        <v>5284132</v>
      </c>
      <c r="D99" s="12"/>
      <c r="E99" s="12">
        <f>SUM(E84:E98)</f>
        <v>1</v>
      </c>
      <c r="F99" s="12">
        <f>SUM(F84:F98)</f>
        <v>8.837840192423958</v>
      </c>
      <c r="G99" s="12">
        <f>SUM(G84:G98)</f>
        <v>0.03873711906589046</v>
      </c>
      <c r="H99" s="10"/>
      <c r="I99" s="10"/>
    </row>
    <row r="100" spans="8:9" ht="15">
      <c r="H100" s="10"/>
      <c r="I100" s="10"/>
    </row>
    <row r="101" spans="1:9" ht="15">
      <c r="A101" s="9">
        <v>1473</v>
      </c>
      <c r="B101" s="10"/>
      <c r="H101" s="10"/>
      <c r="I101" s="10"/>
    </row>
    <row r="102" spans="1:9" ht="15">
      <c r="A102" s="1">
        <v>1</v>
      </c>
      <c r="B102" s="2">
        <v>0</v>
      </c>
      <c r="C102" s="2">
        <v>0</v>
      </c>
      <c r="D102" s="8">
        <f>C102</f>
        <v>0</v>
      </c>
      <c r="E102" s="8">
        <f>B102/B$118</f>
        <v>0</v>
      </c>
      <c r="F102" s="8">
        <f>A102*E102</f>
        <v>0</v>
      </c>
      <c r="G102" s="8">
        <f>D102*E102</f>
        <v>0</v>
      </c>
      <c r="H102" s="10"/>
      <c r="I102" s="10"/>
    </row>
    <row r="103" spans="1:9" ht="15">
      <c r="A103" s="1">
        <v>2</v>
      </c>
      <c r="B103" s="2" t="s">
        <v>94</v>
      </c>
      <c r="C103" s="2">
        <v>339600</v>
      </c>
      <c r="D103" s="8">
        <f>C103/B103</f>
        <v>0.12264488239309201</v>
      </c>
      <c r="E103" s="8">
        <f>B103/B$118</f>
        <v>0.011275439952562012</v>
      </c>
      <c r="F103" s="8">
        <f>A103*E103</f>
        <v>0.022550879905124024</v>
      </c>
      <c r="G103" s="8">
        <f>D103*E103</f>
        <v>0.001382875006912339</v>
      </c>
      <c r="H103" s="10"/>
      <c r="I103" s="10"/>
    </row>
    <row r="104" spans="1:9" ht="15">
      <c r="A104" s="1">
        <v>3</v>
      </c>
      <c r="B104" s="2" t="s">
        <v>95</v>
      </c>
      <c r="C104" s="2">
        <v>278645</v>
      </c>
      <c r="D104" s="8">
        <f>C104/B104</f>
        <v>0.1495020978420663</v>
      </c>
      <c r="E104" s="8">
        <f>B104/B$118</f>
        <v>0.0075896056990087035</v>
      </c>
      <c r="F104" s="8">
        <f>A104*E104</f>
        <v>0.02276881709702611</v>
      </c>
      <c r="G104" s="8">
        <f>D104*E104</f>
        <v>0.0011346619737959032</v>
      </c>
      <c r="H104" s="10"/>
      <c r="I104" s="10"/>
    </row>
    <row r="105" spans="1:9" ht="15">
      <c r="A105" s="1">
        <v>4</v>
      </c>
      <c r="B105" s="2" t="s">
        <v>96</v>
      </c>
      <c r="C105" s="2">
        <v>372211</v>
      </c>
      <c r="D105" s="8">
        <f>C105/B105</f>
        <v>0.1118193998822356</v>
      </c>
      <c r="E105" s="8">
        <f>B105/B$118</f>
        <v>0.013554618309802605</v>
      </c>
      <c r="F105" s="8">
        <f>A105*E105</f>
        <v>0.05421847323921042</v>
      </c>
      <c r="G105" s="8">
        <f>D105*E105</f>
        <v>0.0015156692850348899</v>
      </c>
      <c r="H105" s="10"/>
      <c r="I105" s="10"/>
    </row>
    <row r="106" spans="1:9" ht="15">
      <c r="A106" s="1">
        <v>5</v>
      </c>
      <c r="B106" s="2" t="s">
        <v>97</v>
      </c>
      <c r="C106" s="2">
        <v>330700</v>
      </c>
      <c r="D106" s="8">
        <f>C106/B106</f>
        <v>0.1259761532893985</v>
      </c>
      <c r="E106" s="8">
        <f>B106/B$118</f>
        <v>0.010689591226871558</v>
      </c>
      <c r="F106" s="8">
        <f>A106*E106</f>
        <v>0.053447956134357794</v>
      </c>
      <c r="G106" s="8">
        <f>D106*E106</f>
        <v>0.001346633582997381</v>
      </c>
      <c r="H106" s="10"/>
      <c r="I106" s="10"/>
    </row>
    <row r="107" spans="1:9" ht="15">
      <c r="A107" s="1">
        <v>6</v>
      </c>
      <c r="B107" s="2" t="s">
        <v>98</v>
      </c>
      <c r="C107" s="2">
        <v>354675</v>
      </c>
      <c r="D107" s="8">
        <f>C107/B107</f>
        <v>0.11746188925944448</v>
      </c>
      <c r="E107" s="8">
        <f>B107/B$118</f>
        <v>0.012295574954716544</v>
      </c>
      <c r="F107" s="8">
        <f>A107*E107</f>
        <v>0.07377344972829926</v>
      </c>
      <c r="G107" s="8">
        <f>D107*E107</f>
        <v>0.0014442614637121137</v>
      </c>
      <c r="H107" s="10"/>
      <c r="I107" s="10"/>
    </row>
    <row r="108" spans="1:9" ht="15">
      <c r="A108" s="1">
        <v>7</v>
      </c>
      <c r="B108" s="2" t="s">
        <v>99</v>
      </c>
      <c r="C108" s="2" t="s">
        <v>100</v>
      </c>
      <c r="D108" s="8">
        <f>C108/B108</f>
        <v>0.04023770321466823</v>
      </c>
      <c r="E108" s="8">
        <f>B108/B$118</f>
        <v>0.10189459576845135</v>
      </c>
      <c r="F108" s="8">
        <f>A108*E108</f>
        <v>0.7132621703791594</v>
      </c>
      <c r="G108" s="8">
        <f>D108*E108</f>
        <v>0.004100004503709534</v>
      </c>
      <c r="H108" s="10"/>
      <c r="I108" s="10"/>
    </row>
    <row r="109" spans="1:9" ht="15">
      <c r="A109" s="1">
        <v>8</v>
      </c>
      <c r="B109" s="2" t="s">
        <v>101</v>
      </c>
      <c r="C109" s="2" t="s">
        <v>102</v>
      </c>
      <c r="D109" s="8">
        <f>C109/B109</f>
        <v>0.023436433398466575</v>
      </c>
      <c r="E109" s="8">
        <f>B109/B$118</f>
        <v>0.30363431442261263</v>
      </c>
      <c r="F109" s="8">
        <f>A109*E109</f>
        <v>2.429074515380901</v>
      </c>
      <c r="G109" s="8">
        <f>D109*E109</f>
        <v>0.00711610538745462</v>
      </c>
      <c r="H109" s="10"/>
      <c r="I109" s="10"/>
    </row>
    <row r="110" spans="1:9" ht="15">
      <c r="A110" s="1">
        <v>9</v>
      </c>
      <c r="B110" s="2" t="s">
        <v>103</v>
      </c>
      <c r="C110" s="2">
        <v>910847</v>
      </c>
      <c r="D110" s="8">
        <f>C110/B110</f>
        <v>0.04209381426623842</v>
      </c>
      <c r="E110" s="8">
        <f>B110/B$118</f>
        <v>0.08811348891953076</v>
      </c>
      <c r="F110" s="8">
        <f>A110*E110</f>
        <v>0.7930214002757768</v>
      </c>
      <c r="G110" s="8">
        <f>D110*E110</f>
        <v>0.003709032836928985</v>
      </c>
      <c r="H110" s="10"/>
      <c r="I110" s="10"/>
    </row>
    <row r="111" spans="1:9" ht="15">
      <c r="A111" s="1">
        <v>10</v>
      </c>
      <c r="B111" s="2" t="s">
        <v>104</v>
      </c>
      <c r="C111" s="2" t="s">
        <v>105</v>
      </c>
      <c r="D111" s="8">
        <f>C111/B111</f>
        <v>0.024767119668819098</v>
      </c>
      <c r="E111" s="8">
        <f>B111/B$118</f>
        <v>0.2712902688030484</v>
      </c>
      <c r="F111" s="8">
        <f>A111*E111</f>
        <v>2.712902688030484</v>
      </c>
      <c r="G111" s="8">
        <f>D111*E111</f>
        <v>0.0067190785524312005</v>
      </c>
      <c r="H111" s="10"/>
      <c r="I111" s="10"/>
    </row>
    <row r="112" spans="1:9" ht="15">
      <c r="A112" s="1">
        <v>11</v>
      </c>
      <c r="B112" s="2" t="s">
        <v>106</v>
      </c>
      <c r="C112" s="2" t="s">
        <v>107</v>
      </c>
      <c r="D112" s="8">
        <f>C112/B112</f>
        <v>0.037326425649046834</v>
      </c>
      <c r="E112" s="8">
        <f>B112/B$118</f>
        <v>0.11923591350825372</v>
      </c>
      <c r="F112" s="8">
        <f>A112*E112</f>
        <v>1.3115950485907908</v>
      </c>
      <c r="G112" s="8">
        <f>D112*E112</f>
        <v>0.004450650460262011</v>
      </c>
      <c r="H112" s="10"/>
      <c r="I112" s="10"/>
    </row>
    <row r="113" spans="1:9" ht="15">
      <c r="A113" s="1">
        <v>12</v>
      </c>
      <c r="B113" s="2" t="s">
        <v>108</v>
      </c>
      <c r="C113" s="2">
        <v>379689</v>
      </c>
      <c r="D113" s="8">
        <f>C113/B113</f>
        <v>0.1097436831243605</v>
      </c>
      <c r="E113" s="8">
        <f>B113/B$118</f>
        <v>0.014088466700280248</v>
      </c>
      <c r="F113" s="8">
        <f>A113*E113</f>
        <v>0.169061600403363</v>
      </c>
      <c r="G113" s="8">
        <f>D113*E113</f>
        <v>0.0015461202252636604</v>
      </c>
      <c r="H113" s="10"/>
      <c r="I113" s="10"/>
    </row>
    <row r="114" spans="1:9" ht="15">
      <c r="A114" s="1">
        <v>13</v>
      </c>
      <c r="B114" s="2" t="s">
        <v>109</v>
      </c>
      <c r="C114" s="2">
        <v>360533</v>
      </c>
      <c r="D114" s="8">
        <f>C114/B114</f>
        <v>0.11551657294820654</v>
      </c>
      <c r="E114" s="8">
        <f>B114/B$118</f>
        <v>0.01270913439435735</v>
      </c>
      <c r="F114" s="8">
        <f>A114*E114</f>
        <v>0.16521874712664553</v>
      </c>
      <c r="G114" s="8">
        <f>D114*E114</f>
        <v>0.0014681156503743415</v>
      </c>
      <c r="H114" s="10"/>
      <c r="I114" s="10"/>
    </row>
    <row r="115" spans="1:9" ht="15">
      <c r="A115" s="1">
        <v>14</v>
      </c>
      <c r="B115" s="2" t="s">
        <v>110</v>
      </c>
      <c r="C115" s="2">
        <v>358419</v>
      </c>
      <c r="D115" s="8">
        <f>C115/B115</f>
        <v>0.11622640897593878</v>
      </c>
      <c r="E115" s="8">
        <f>B115/B$118</f>
        <v>0.012557449783027889</v>
      </c>
      <c r="F115" s="8">
        <f>A115*E115</f>
        <v>0.17580429696239044</v>
      </c>
      <c r="G115" s="8">
        <f>D115*E115</f>
        <v>0.0014595072941770131</v>
      </c>
      <c r="H115" s="10"/>
      <c r="I115" s="10"/>
    </row>
    <row r="116" spans="1:9" ht="15">
      <c r="A116" s="1">
        <v>15</v>
      </c>
      <c r="B116" s="2" t="s">
        <v>111</v>
      </c>
      <c r="C116" s="2">
        <v>324670</v>
      </c>
      <c r="D116" s="8">
        <f>C116/B116</f>
        <v>0.12836104137426613</v>
      </c>
      <c r="E116" s="8">
        <f>B116/B$118</f>
        <v>0.010299690514528047</v>
      </c>
      <c r="F116" s="8">
        <f>A116*E116</f>
        <v>0.1544953577179207</v>
      </c>
      <c r="G116" s="8">
        <f>D116*E116</f>
        <v>0.001322079000277471</v>
      </c>
      <c r="H116" s="10"/>
      <c r="I116" s="10"/>
    </row>
    <row r="117" spans="1:9" ht="15">
      <c r="A117" s="1">
        <v>16</v>
      </c>
      <c r="B117" s="2" t="s">
        <v>112</v>
      </c>
      <c r="C117" s="2">
        <v>331957</v>
      </c>
      <c r="D117" s="8">
        <f>C117/B117</f>
        <v>0.12548935848485995</v>
      </c>
      <c r="E117" s="8">
        <f>B117/B$118</f>
        <v>0.010771847042948205</v>
      </c>
      <c r="F117" s="8">
        <f>A117*E117</f>
        <v>0.17234955268717128</v>
      </c>
      <c r="G117" s="8">
        <f>D117*E117</f>
        <v>0.001351752175116606</v>
      </c>
      <c r="H117" s="10"/>
      <c r="I117" s="10"/>
    </row>
    <row r="118" spans="1:9" ht="15">
      <c r="A118" s="11" t="s">
        <v>49</v>
      </c>
      <c r="B118" s="2">
        <f>B103+B104+B105+B106+B107+B108+B109+B110+B111+B112+B113+B114+B115+B116+B117</f>
        <v>245575340</v>
      </c>
      <c r="C118" s="2">
        <f>C103+C104+C105+C106+C107+C108+C109+C110+C111+C112+C113+C114+C115+C116+C117</f>
        <v>9839356</v>
      </c>
      <c r="D118" s="12"/>
      <c r="E118" s="12">
        <f>SUM(E103:E117)</f>
        <v>1</v>
      </c>
      <c r="F118" s="12">
        <f>SUM(F103:F117)</f>
        <v>9.02354495365862</v>
      </c>
      <c r="G118" s="12">
        <f>SUM(G103:G117)</f>
        <v>0.04006654739844807</v>
      </c>
      <c r="H118" s="10"/>
      <c r="I118" s="10"/>
    </row>
    <row r="119" spans="8:9" ht="15">
      <c r="H119" s="10"/>
      <c r="I119" s="10"/>
    </row>
    <row r="120" spans="1:9" ht="15">
      <c r="A120" s="9">
        <v>1472</v>
      </c>
      <c r="B120" s="10"/>
      <c r="H120" s="10"/>
      <c r="I120" s="10"/>
    </row>
    <row r="121" spans="1:9" ht="15">
      <c r="A121" s="1">
        <v>1</v>
      </c>
      <c r="B121" s="2">
        <v>0</v>
      </c>
      <c r="C121" s="2">
        <v>0</v>
      </c>
      <c r="D121" s="8">
        <f>C121</f>
        <v>0</v>
      </c>
      <c r="E121" s="8">
        <f>B121/B$137</f>
        <v>0</v>
      </c>
      <c r="F121" s="8">
        <f>A121*E121</f>
        <v>0</v>
      </c>
      <c r="G121" s="8">
        <f>D121*E121</f>
        <v>0</v>
      </c>
      <c r="H121" s="10"/>
      <c r="I121" s="10"/>
    </row>
    <row r="122" spans="1:9" ht="15">
      <c r="A122" s="1">
        <v>2</v>
      </c>
      <c r="B122" s="2" t="s">
        <v>113</v>
      </c>
      <c r="C122" s="2">
        <v>276798</v>
      </c>
      <c r="D122" s="8">
        <f>C122/B122</f>
        <v>0.1224341933571893</v>
      </c>
      <c r="E122" s="8">
        <f>B122/B$137</f>
        <v>0.013144982330828248</v>
      </c>
      <c r="F122" s="8">
        <f>A122*E122</f>
        <v>0.026289964661656496</v>
      </c>
      <c r="G122" s="8">
        <f>D122*E122</f>
        <v>0.0016093953083694626</v>
      </c>
      <c r="H122" s="10"/>
      <c r="I122" s="10"/>
    </row>
    <row r="123" spans="1:9" ht="15">
      <c r="A123" s="1">
        <v>3</v>
      </c>
      <c r="B123" s="2" t="s">
        <v>114</v>
      </c>
      <c r="C123" s="2">
        <v>227283</v>
      </c>
      <c r="D123" s="8">
        <f>C123/B123</f>
        <v>0.14912310629670697</v>
      </c>
      <c r="E123" s="8">
        <f>B123/B$137</f>
        <v>0.008861796947034116</v>
      </c>
      <c r="F123" s="8">
        <f>A123*E123</f>
        <v>0.026585390841102348</v>
      </c>
      <c r="G123" s="8">
        <f>D123*E123</f>
        <v>0.0013214986881124019</v>
      </c>
      <c r="H123" s="10"/>
      <c r="I123" s="10"/>
    </row>
    <row r="124" spans="1:9" ht="15">
      <c r="A124" s="1">
        <v>4</v>
      </c>
      <c r="B124" s="2" t="s">
        <v>115</v>
      </c>
      <c r="C124" s="2">
        <v>302914</v>
      </c>
      <c r="D124" s="8">
        <f>C124/B124</f>
        <v>0.11182135988275727</v>
      </c>
      <c r="E124" s="8">
        <f>B124/B$137</f>
        <v>0.015750500526720283</v>
      </c>
      <c r="F124" s="8">
        <f>A124*E124</f>
        <v>0.06300200210688113</v>
      </c>
      <c r="G124" s="8">
        <f>D124*E124</f>
        <v>0.0017612423877319465</v>
      </c>
      <c r="H124" s="10"/>
      <c r="I124" s="10"/>
    </row>
    <row r="125" spans="1:9" ht="15">
      <c r="A125" s="1">
        <v>5</v>
      </c>
      <c r="B125" s="2" t="s">
        <v>116</v>
      </c>
      <c r="C125" s="2">
        <v>269100</v>
      </c>
      <c r="D125" s="8">
        <f>C125/B125</f>
        <v>0.12597135099709764</v>
      </c>
      <c r="E125" s="8">
        <f>B125/B$137</f>
        <v>0.012420574779221115</v>
      </c>
      <c r="F125" s="8">
        <f>A125*E125</f>
        <v>0.062102873896105575</v>
      </c>
      <c r="G125" s="8">
        <f>D125*E125</f>
        <v>0.0015646365850989616</v>
      </c>
      <c r="H125" s="10"/>
      <c r="I125" s="10"/>
    </row>
    <row r="126" spans="1:9" ht="15">
      <c r="A126" s="1">
        <v>6</v>
      </c>
      <c r="B126" s="2" t="s">
        <v>117</v>
      </c>
      <c r="C126" s="2">
        <v>289297</v>
      </c>
      <c r="D126" s="8">
        <f>C126/B126</f>
        <v>0.11719356380694662</v>
      </c>
      <c r="E126" s="8">
        <f>B126/B$137</f>
        <v>0.014352909683315462</v>
      </c>
      <c r="F126" s="8">
        <f>A126*E126</f>
        <v>0.08611745809989277</v>
      </c>
      <c r="G126" s="8">
        <f>D126*E126</f>
        <v>0.0016820686367869726</v>
      </c>
      <c r="H126" s="10"/>
      <c r="I126" s="10"/>
    </row>
    <row r="127" spans="1:9" ht="15">
      <c r="A127" s="1">
        <v>7</v>
      </c>
      <c r="B127" s="2" t="s">
        <v>118</v>
      </c>
      <c r="C127" s="2">
        <v>629482</v>
      </c>
      <c r="D127" s="8">
        <f>C127/B127</f>
        <v>0.04889294507833192</v>
      </c>
      <c r="E127" s="8">
        <f>B127/B$137</f>
        <v>0.07485777273197178</v>
      </c>
      <c r="F127" s="8">
        <f>A127*E127</f>
        <v>0.5240044091238024</v>
      </c>
      <c r="G127" s="8">
        <f>D127*E127</f>
        <v>0.0036600169708705488</v>
      </c>
      <c r="H127" s="10"/>
      <c r="I127" s="10"/>
    </row>
    <row r="128" spans="1:9" ht="15">
      <c r="A128" s="1">
        <v>8</v>
      </c>
      <c r="B128" s="2" t="s">
        <v>119</v>
      </c>
      <c r="C128" s="2" t="s">
        <v>120</v>
      </c>
      <c r="D128" s="8">
        <f>C128/B128</f>
        <v>0.02608774150885115</v>
      </c>
      <c r="E128" s="8">
        <f>B128/B$137</f>
        <v>0.2672929554374523</v>
      </c>
      <c r="F128" s="8">
        <f>A128*E128</f>
        <v>2.1383436434996184</v>
      </c>
      <c r="G128" s="8">
        <f>D128*E128</f>
        <v>0.006973069528589125</v>
      </c>
      <c r="H128" s="10"/>
      <c r="I128" s="10"/>
    </row>
    <row r="129" spans="1:9" ht="15">
      <c r="A129" s="1">
        <v>9</v>
      </c>
      <c r="B129" s="2" t="s">
        <v>121</v>
      </c>
      <c r="C129" s="2">
        <v>624939</v>
      </c>
      <c r="D129" s="8">
        <f>C129/B129</f>
        <v>0.04656148951705434</v>
      </c>
      <c r="E129" s="8">
        <f>B129/B$137</f>
        <v>0.07803879345180692</v>
      </c>
      <c r="F129" s="8">
        <f>A129*E129</f>
        <v>0.7023491410662623</v>
      </c>
      <c r="G129" s="8">
        <f>D129*E129</f>
        <v>0.003633602463229877</v>
      </c>
      <c r="H129" s="10"/>
      <c r="I129" s="10"/>
    </row>
    <row r="130" spans="1:9" ht="15">
      <c r="A130" s="1">
        <v>10</v>
      </c>
      <c r="B130" s="2" t="s">
        <v>122</v>
      </c>
      <c r="C130" s="2" t="s">
        <v>123</v>
      </c>
      <c r="D130" s="8">
        <f>C130/B130</f>
        <v>0.024599091872020935</v>
      </c>
      <c r="E130" s="8">
        <f>B130/B$137</f>
        <v>0.2986147587965311</v>
      </c>
      <c r="F130" s="8">
        <f>A130*E130</f>
        <v>2.986147587965311</v>
      </c>
      <c r="G130" s="8">
        <f>D130*E130</f>
        <v>0.00734565188597724</v>
      </c>
      <c r="H130" s="10"/>
      <c r="I130" s="10"/>
    </row>
    <row r="131" spans="1:9" ht="15">
      <c r="A131" s="1">
        <v>11</v>
      </c>
      <c r="B131" s="2" t="s">
        <v>124</v>
      </c>
      <c r="C131" s="2">
        <v>885888</v>
      </c>
      <c r="D131" s="8">
        <f>C131/B131</f>
        <v>0.03520611694200589</v>
      </c>
      <c r="E131" s="8">
        <f>B131/B$137</f>
        <v>0.14630544008616375</v>
      </c>
      <c r="F131" s="8">
        <f>A131*E131</f>
        <v>1.6093598409478012</v>
      </c>
      <c r="G131" s="8">
        <f>D131*E131</f>
        <v>0.005150846432925117</v>
      </c>
      <c r="H131" s="10"/>
      <c r="I131" s="10"/>
    </row>
    <row r="132" spans="1:9" ht="15">
      <c r="A132" s="1">
        <v>12</v>
      </c>
      <c r="B132" s="2" t="s">
        <v>125</v>
      </c>
      <c r="C132" s="2">
        <v>309562</v>
      </c>
      <c r="D132" s="8">
        <f>C132/B132</f>
        <v>0.10952519105575997</v>
      </c>
      <c r="E132" s="8">
        <f>B132/B$137</f>
        <v>0.016433626325246024</v>
      </c>
      <c r="F132" s="8">
        <f>A132*E132</f>
        <v>0.1972035159029523</v>
      </c>
      <c r="G132" s="8">
        <f>D132*E132</f>
        <v>0.0017998960630115374</v>
      </c>
      <c r="H132" s="10"/>
      <c r="I132" s="10"/>
    </row>
    <row r="133" spans="1:9" ht="15">
      <c r="A133" s="1">
        <v>13</v>
      </c>
      <c r="B133" s="2" t="s">
        <v>126</v>
      </c>
      <c r="C133" s="2">
        <v>293938</v>
      </c>
      <c r="D133" s="8">
        <f>C133/B133</f>
        <v>0.11530824000156915</v>
      </c>
      <c r="E133" s="8">
        <f>B133/B$137</f>
        <v>0.01482160293907476</v>
      </c>
      <c r="F133" s="8">
        <f>A133*E133</f>
        <v>0.19268083820797188</v>
      </c>
      <c r="G133" s="8">
        <f>D133*E133</f>
        <v>0.0017090529489067951</v>
      </c>
      <c r="H133" s="10"/>
      <c r="I133" s="10"/>
    </row>
    <row r="134" spans="1:9" ht="15">
      <c r="A134" s="1">
        <v>14</v>
      </c>
      <c r="B134" s="2" t="s">
        <v>127</v>
      </c>
      <c r="C134" s="2">
        <v>291720</v>
      </c>
      <c r="D134" s="8">
        <f>C134/B134</f>
        <v>0.11624765388707575</v>
      </c>
      <c r="E134" s="8">
        <f>B134/B$137</f>
        <v>0.014590890268332558</v>
      </c>
      <c r="F134" s="8">
        <f>A134*E134</f>
        <v>0.2042724637566558</v>
      </c>
      <c r="G134" s="8">
        <f>D134*E134</f>
        <v>0.001696156761817425</v>
      </c>
      <c r="H134" s="10"/>
      <c r="I134" s="10"/>
    </row>
    <row r="135" spans="1:9" ht="15">
      <c r="A135" s="1">
        <v>15</v>
      </c>
      <c r="B135" s="2" t="s">
        <v>128</v>
      </c>
      <c r="C135" s="2">
        <v>264163</v>
      </c>
      <c r="D135" s="8">
        <f>C135/B135</f>
        <v>0.12836158137184397</v>
      </c>
      <c r="E135" s="8">
        <f>B135/B$137</f>
        <v>0.011965661488927012</v>
      </c>
      <c r="F135" s="8">
        <f>A135*E135</f>
        <v>0.17948492233390517</v>
      </c>
      <c r="G135" s="8">
        <f>D135*E135</f>
        <v>0.0015359312308788444</v>
      </c>
      <c r="H135" s="10"/>
      <c r="I135" s="10"/>
    </row>
    <row r="136" spans="1:9" ht="15">
      <c r="A136" s="1">
        <v>16</v>
      </c>
      <c r="B136" s="2" t="s">
        <v>129</v>
      </c>
      <c r="C136" s="2">
        <v>270463</v>
      </c>
      <c r="D136" s="8">
        <f>C136/B136</f>
        <v>0.12532633325147005</v>
      </c>
      <c r="E136" s="8">
        <f>B136/B$137</f>
        <v>0.012547734207374641</v>
      </c>
      <c r="F136" s="8">
        <f>A136*E136</f>
        <v>0.20076374731799426</v>
      </c>
      <c r="G136" s="8">
        <f>D136*E136</f>
        <v>0.0015725615188243048</v>
      </c>
      <c r="H136" s="10"/>
      <c r="I136" s="10"/>
    </row>
    <row r="137" spans="1:9" ht="15">
      <c r="A137" s="11" t="s">
        <v>49</v>
      </c>
      <c r="B137" s="2">
        <f>B122+B123+B124+B125+B126+B127+B128+B129+B130+B131+B132+B133+B134+B135+B136</f>
        <v>171988820</v>
      </c>
      <c r="C137" s="2">
        <f>C122+C123+C124+C125+C126+C127+C128+C129+C130+C131+C132+C133+C134+C135+C136</f>
        <v>7398207</v>
      </c>
      <c r="D137" s="12"/>
      <c r="E137" s="12">
        <f>SUM(E122:E136)</f>
        <v>1</v>
      </c>
      <c r="F137" s="12">
        <f>SUM(F122:F136)</f>
        <v>9.198707799727913</v>
      </c>
      <c r="G137" s="12">
        <f>SUM(G122:G136)</f>
        <v>0.043015627411130554</v>
      </c>
      <c r="H137" s="10"/>
      <c r="I137" s="10"/>
    </row>
    <row r="138" spans="8:9" ht="15">
      <c r="H138" s="10"/>
      <c r="I138" s="10"/>
    </row>
    <row r="139" spans="1:9" ht="15">
      <c r="A139" s="9">
        <v>1471</v>
      </c>
      <c r="B139" s="10"/>
      <c r="H139" s="10"/>
      <c r="I139" s="10"/>
    </row>
    <row r="140" spans="1:9" ht="15">
      <c r="A140" s="1">
        <v>1</v>
      </c>
      <c r="B140" s="2">
        <v>0</v>
      </c>
      <c r="C140" s="2">
        <v>0</v>
      </c>
      <c r="D140" s="8">
        <f>C140</f>
        <v>0</v>
      </c>
      <c r="E140" s="8">
        <f>B140/B$156</f>
        <v>0</v>
      </c>
      <c r="F140" s="8">
        <f>A140*E140</f>
        <v>0</v>
      </c>
      <c r="G140" s="8">
        <f>D140*E140</f>
        <v>0</v>
      </c>
      <c r="H140" s="10"/>
      <c r="I140" s="10"/>
    </row>
    <row r="141" spans="1:9" ht="15">
      <c r="A141" s="1">
        <v>2</v>
      </c>
      <c r="B141" s="2" t="s">
        <v>130</v>
      </c>
      <c r="C141" s="2">
        <v>148607</v>
      </c>
      <c r="D141" s="8">
        <f>C141/B141</f>
        <v>0.12124849058451095</v>
      </c>
      <c r="E141" s="8">
        <f>B141/B$156</f>
        <v>0.011461568746721072</v>
      </c>
      <c r="F141" s="8">
        <f>A141*E141</f>
        <v>0.022923137493442144</v>
      </c>
      <c r="G141" s="8">
        <f>D141*E141</f>
        <v>0.001389697910270535</v>
      </c>
      <c r="H141" s="10"/>
      <c r="I141" s="10"/>
    </row>
    <row r="142" spans="1:9" ht="15">
      <c r="A142" s="1">
        <v>3</v>
      </c>
      <c r="B142" s="2">
        <v>823241</v>
      </c>
      <c r="C142" s="2">
        <v>121789</v>
      </c>
      <c r="D142" s="8">
        <f>C142/B142</f>
        <v>0.1479384530167958</v>
      </c>
      <c r="E142" s="8">
        <f>B142/B$156</f>
        <v>0.007698535717355343</v>
      </c>
      <c r="F142" s="8">
        <f>A142*E142</f>
        <v>0.02309560715206603</v>
      </c>
      <c r="G142" s="8">
        <f>D142*E142</f>
        <v>0.0011389094645200977</v>
      </c>
      <c r="H142" s="10"/>
      <c r="I142" s="10"/>
    </row>
    <row r="143" spans="1:9" ht="15">
      <c r="A143" s="1">
        <v>4</v>
      </c>
      <c r="B143" s="2" t="s">
        <v>131</v>
      </c>
      <c r="C143" s="2">
        <v>161140</v>
      </c>
      <c r="D143" s="8">
        <f>C143/B143</f>
        <v>0.1118375392132367</v>
      </c>
      <c r="E143" s="8">
        <f>B143/B$156</f>
        <v>0.013474010894737112</v>
      </c>
      <c r="F143" s="8">
        <f>A143*E143</f>
        <v>0.05389604357894845</v>
      </c>
      <c r="G143" s="8">
        <f>D143*E143</f>
        <v>0.0015069002217997403</v>
      </c>
      <c r="H143" s="10"/>
      <c r="I143" s="10"/>
    </row>
    <row r="144" spans="1:9" ht="15">
      <c r="A144" s="1">
        <v>5</v>
      </c>
      <c r="B144" s="2" t="s">
        <v>132</v>
      </c>
      <c r="C144" s="2">
        <v>143133</v>
      </c>
      <c r="D144" s="8">
        <f>C144/B144</f>
        <v>0.12593084638395213</v>
      </c>
      <c r="E144" s="8">
        <f>B144/B$156</f>
        <v>0.010628911456482468</v>
      </c>
      <c r="F144" s="8">
        <f>A144*E144</f>
        <v>0.05314455728241234</v>
      </c>
      <c r="G144" s="8">
        <f>D144*E144</f>
        <v>0.0013385078158549225</v>
      </c>
      <c r="H144" s="10"/>
      <c r="I144" s="10"/>
    </row>
    <row r="145" spans="1:9" ht="15">
      <c r="A145" s="1">
        <v>6</v>
      </c>
      <c r="B145" s="2" t="s">
        <v>133</v>
      </c>
      <c r="C145" s="2">
        <v>153654</v>
      </c>
      <c r="D145" s="8">
        <f>C145/B145</f>
        <v>0.11731283116248531</v>
      </c>
      <c r="E145" s="8">
        <f>B145/B$156</f>
        <v>0.012248403701805037</v>
      </c>
      <c r="F145" s="8">
        <f>A145*E145</f>
        <v>0.07349042221083023</v>
      </c>
      <c r="G145" s="8">
        <f>D145*E145</f>
        <v>0.0014368949154798143</v>
      </c>
      <c r="H145" s="10"/>
      <c r="I145" s="10"/>
    </row>
    <row r="146" spans="1:9" ht="15">
      <c r="A146" s="1">
        <v>7</v>
      </c>
      <c r="B146" s="2" t="s">
        <v>134</v>
      </c>
      <c r="C146" s="2">
        <v>321512</v>
      </c>
      <c r="D146" s="8">
        <f>C146/B146</f>
        <v>0.05425694387020671</v>
      </c>
      <c r="E146" s="8">
        <f>B146/B$156</f>
        <v>0.05541444614202169</v>
      </c>
      <c r="F146" s="8">
        <f>A146*E146</f>
        <v>0.38790112299415186</v>
      </c>
      <c r="G146" s="8">
        <f>D146*E146</f>
        <v>0.0030066184939262636</v>
      </c>
      <c r="H146" s="10"/>
      <c r="I146" s="10"/>
    </row>
    <row r="147" spans="1:9" ht="15">
      <c r="A147" s="1">
        <v>8</v>
      </c>
      <c r="B147" s="2" t="s">
        <v>135</v>
      </c>
      <c r="C147" s="2">
        <v>664148</v>
      </c>
      <c r="D147" s="8">
        <f>C147/B147</f>
        <v>0.02653874432581037</v>
      </c>
      <c r="E147" s="8">
        <f>B147/B$156</f>
        <v>0.23402682258080912</v>
      </c>
      <c r="F147" s="8">
        <f>A147*E147</f>
        <v>1.872214580646473</v>
      </c>
      <c r="G147" s="8">
        <f>D147*E147</f>
        <v>0.006210778009853878</v>
      </c>
      <c r="H147" s="10"/>
      <c r="I147" s="10"/>
    </row>
    <row r="148" spans="1:9" ht="15">
      <c r="A148" s="1">
        <v>9</v>
      </c>
      <c r="B148" s="2" t="s">
        <v>136</v>
      </c>
      <c r="C148" s="2">
        <v>357859</v>
      </c>
      <c r="D148" s="8">
        <f>C148/B148</f>
        <v>0.04697933801298874</v>
      </c>
      <c r="E148" s="8">
        <f>B148/B$156</f>
        <v>0.07123381247691875</v>
      </c>
      <c r="F148" s="8">
        <f>A148*E148</f>
        <v>0.6411043122922687</v>
      </c>
      <c r="G148" s="8">
        <f>D148*E148</f>
        <v>0.00334651735430702</v>
      </c>
      <c r="H148" s="10"/>
      <c r="I148" s="10"/>
    </row>
    <row r="149" spans="1:9" ht="15">
      <c r="A149" s="1">
        <v>10</v>
      </c>
      <c r="B149" s="2" t="s">
        <v>137</v>
      </c>
      <c r="C149" s="2">
        <v>795055</v>
      </c>
      <c r="D149" s="8">
        <f>C149/B149</f>
        <v>0.02214730420491107</v>
      </c>
      <c r="E149" s="8">
        <f>B149/B$156</f>
        <v>0.33570471398956175</v>
      </c>
      <c r="F149" s="8">
        <f>A149*E149</f>
        <v>3.3570471398956174</v>
      </c>
      <c r="G149" s="8">
        <f>D149*E149</f>
        <v>0.007434954423749489</v>
      </c>
      <c r="H149" s="10"/>
      <c r="I149" s="10"/>
    </row>
    <row r="150" spans="1:9" ht="15">
      <c r="A150" s="1">
        <v>11</v>
      </c>
      <c r="B150" s="2" t="s">
        <v>138</v>
      </c>
      <c r="C150" s="2">
        <v>594998</v>
      </c>
      <c r="D150" s="8">
        <f>C150/B150</f>
        <v>0.029622080721685925</v>
      </c>
      <c r="E150" s="8">
        <f>B150/B$156</f>
        <v>0.1878369735952347</v>
      </c>
      <c r="F150" s="8">
        <f>A150*E150</f>
        <v>2.066206709547582</v>
      </c>
      <c r="G150" s="8">
        <f>D150*E150</f>
        <v>0.00556412199435523</v>
      </c>
      <c r="H150" s="10"/>
      <c r="I150" s="10"/>
    </row>
    <row r="151" spans="1:9" ht="15">
      <c r="A151" s="1">
        <v>12</v>
      </c>
      <c r="B151" s="2" t="s">
        <v>139</v>
      </c>
      <c r="C151" s="2">
        <v>164895</v>
      </c>
      <c r="D151" s="8">
        <f>C151/B151</f>
        <v>0.10930332758849264</v>
      </c>
      <c r="E151" s="8">
        <f>B151/B$156</f>
        <v>0.01410766832944699</v>
      </c>
      <c r="F151" s="8">
        <f>A151*E151</f>
        <v>0.1692920199533639</v>
      </c>
      <c r="G151" s="8">
        <f>D151*E151</f>
        <v>0.001542015092923347</v>
      </c>
      <c r="H151" s="10"/>
      <c r="I151" s="10"/>
    </row>
    <row r="152" spans="1:9" ht="15">
      <c r="A152" s="1">
        <v>13</v>
      </c>
      <c r="B152" s="2" t="s">
        <v>140</v>
      </c>
      <c r="C152" s="2">
        <v>156351</v>
      </c>
      <c r="D152" s="8">
        <f>C152/B152</f>
        <v>0.11529799566390868</v>
      </c>
      <c r="E152" s="8">
        <f>B152/B$156</f>
        <v>0.01268119098159213</v>
      </c>
      <c r="F152" s="8">
        <f>A152*E152</f>
        <v>0.1648554827606977</v>
      </c>
      <c r="G152" s="8">
        <f>D152*E152</f>
        <v>0.0014621159028088073</v>
      </c>
      <c r="H152" s="10"/>
      <c r="I152" s="10"/>
    </row>
    <row r="153" spans="1:9" ht="15">
      <c r="A153" s="1">
        <v>14</v>
      </c>
      <c r="B153" s="2" t="s">
        <v>141</v>
      </c>
      <c r="C153" s="2">
        <v>155123</v>
      </c>
      <c r="D153" s="8">
        <f>C153/B153</f>
        <v>0.11620657881922854</v>
      </c>
      <c r="E153" s="8">
        <f>B153/B$156</f>
        <v>0.012483219790730145</v>
      </c>
      <c r="F153" s="8">
        <f>A153*E153</f>
        <v>0.17476507707022204</v>
      </c>
      <c r="G153" s="8">
        <f>D153*E153</f>
        <v>0.001450632264529236</v>
      </c>
      <c r="H153" s="10"/>
      <c r="I153" s="10"/>
    </row>
    <row r="154" spans="1:9" ht="15">
      <c r="A154" s="1">
        <v>15</v>
      </c>
      <c r="B154" s="2" t="s">
        <v>142</v>
      </c>
      <c r="C154" s="2">
        <v>140593</v>
      </c>
      <c r="D154" s="8">
        <f>C154/B154</f>
        <v>0.12821511299177413</v>
      </c>
      <c r="E154" s="8">
        <f>B154/B$156</f>
        <v>0.010254290487850858</v>
      </c>
      <c r="F154" s="8">
        <f>A154*E154</f>
        <v>0.15381435731776286</v>
      </c>
      <c r="G154" s="8">
        <f>D154*E154</f>
        <v>0.0013147550135502724</v>
      </c>
      <c r="H154" s="10"/>
      <c r="I154" s="10"/>
    </row>
    <row r="155" spans="1:9" ht="15">
      <c r="A155" s="1">
        <v>16</v>
      </c>
      <c r="B155" s="2" t="s">
        <v>143</v>
      </c>
      <c r="C155" s="2">
        <v>143908</v>
      </c>
      <c r="D155" s="8">
        <f>C155/B155</f>
        <v>0.12523976119610813</v>
      </c>
      <c r="E155" s="8">
        <f>B155/B$156</f>
        <v>0.010745431108732838</v>
      </c>
      <c r="F155" s="8">
        <f>A155*E155</f>
        <v>0.17192689773972542</v>
      </c>
      <c r="G155" s="8">
        <f>D155*E155</f>
        <v>0.001345755226006932</v>
      </c>
      <c r="H155" s="10"/>
      <c r="I155" s="10"/>
    </row>
    <row r="156" spans="1:9" ht="15">
      <c r="A156" s="11" t="s">
        <v>49</v>
      </c>
      <c r="B156" s="2">
        <f>B141+B142+B143+B144+B145+B146+B147+B148+B149+B150+B151+B152+B153+B154+B155</f>
        <v>106934751</v>
      </c>
      <c r="C156" s="2">
        <f>C141+C142+C143+C144+C145+C146+C147+C148+C149+C150+C151+C152+C153+C154+C155</f>
        <v>4222765</v>
      </c>
      <c r="D156" s="12"/>
      <c r="E156" s="12">
        <f>SUM(E141:E155)</f>
        <v>1.0000000000000002</v>
      </c>
      <c r="F156" s="12">
        <f>SUM(F141:F155)</f>
        <v>9.385677467935563</v>
      </c>
      <c r="G156" s="12">
        <f>SUM(G141:G155)</f>
        <v>0.03948917410393559</v>
      </c>
      <c r="H156" s="10"/>
      <c r="I156" s="10"/>
    </row>
    <row r="157" spans="1:9" s="13" customFormat="1" ht="15">
      <c r="A157" s="9"/>
      <c r="F157" s="2"/>
      <c r="G157" s="2"/>
      <c r="H157" s="10"/>
      <c r="I157" s="10"/>
    </row>
    <row r="158" spans="1:9" ht="15">
      <c r="A158" s="9">
        <v>1470</v>
      </c>
      <c r="B158" s="10"/>
      <c r="H158" s="10"/>
      <c r="I158" s="10"/>
    </row>
    <row r="159" spans="1:9" ht="15">
      <c r="A159" s="1">
        <v>1</v>
      </c>
      <c r="B159" s="2">
        <v>0</v>
      </c>
      <c r="C159" s="2">
        <v>0</v>
      </c>
      <c r="D159" s="8">
        <f>C159</f>
        <v>0</v>
      </c>
      <c r="E159" s="8">
        <f>B159/B$175</f>
        <v>0</v>
      </c>
      <c r="F159" s="8">
        <f>A159*E159</f>
        <v>0</v>
      </c>
      <c r="G159" s="8">
        <f>D159*E159</f>
        <v>0</v>
      </c>
      <c r="H159" s="10"/>
      <c r="I159" s="10"/>
    </row>
    <row r="160" spans="1:9" ht="15">
      <c r="A160" s="1">
        <v>2</v>
      </c>
      <c r="B160" s="2">
        <v>928849</v>
      </c>
      <c r="C160" s="2">
        <v>113554</v>
      </c>
      <c r="D160" s="8">
        <f>C160/B160</f>
        <v>0.12225237901962537</v>
      </c>
      <c r="E160" s="8">
        <f>B160/B$175</f>
        <v>0.011149436142932649</v>
      </c>
      <c r="F160" s="8">
        <f>A160*E160</f>
        <v>0.022298872285865298</v>
      </c>
      <c r="G160" s="8">
        <f>D160*E160</f>
        <v>0.001363045093200912</v>
      </c>
      <c r="H160" s="10"/>
      <c r="I160" s="10"/>
    </row>
    <row r="161" spans="1:9" ht="15">
      <c r="A161" s="1">
        <v>3</v>
      </c>
      <c r="B161" s="2">
        <v>626453</v>
      </c>
      <c r="C161" s="2">
        <v>93256.6</v>
      </c>
      <c r="D161" s="8">
        <f>C161/B161</f>
        <v>0.14886447985722792</v>
      </c>
      <c r="E161" s="8">
        <f>B161/B$175</f>
        <v>0.00751962667780079</v>
      </c>
      <c r="F161" s="8">
        <f>A161*E161</f>
        <v>0.02255888003340237</v>
      </c>
      <c r="G161" s="8">
        <f>D161*E161</f>
        <v>0.0011194053141113495</v>
      </c>
      <c r="H161" s="10"/>
      <c r="I161" s="10"/>
    </row>
    <row r="162" spans="1:9" ht="15">
      <c r="A162" s="1">
        <v>4</v>
      </c>
      <c r="B162" s="2" t="s">
        <v>144</v>
      </c>
      <c r="C162" s="2">
        <v>124167</v>
      </c>
      <c r="D162" s="8">
        <f>C162/B162</f>
        <v>0.11185813123851393</v>
      </c>
      <c r="E162" s="8">
        <f>B162/B$175</f>
        <v>0.01332436175966272</v>
      </c>
      <c r="F162" s="8">
        <f>A162*E162</f>
        <v>0.05329744703865088</v>
      </c>
      <c r="G162" s="8">
        <f>D162*E162</f>
        <v>0.001490438206381789</v>
      </c>
      <c r="H162" s="10"/>
      <c r="I162" s="10"/>
    </row>
    <row r="163" spans="1:9" ht="15">
      <c r="A163" s="1">
        <v>5</v>
      </c>
      <c r="B163" s="2">
        <v>875552</v>
      </c>
      <c r="C163" s="2">
        <v>110270</v>
      </c>
      <c r="D163" s="8">
        <f>C163/B163</f>
        <v>0.12594340484631408</v>
      </c>
      <c r="E163" s="8">
        <f>B163/B$175</f>
        <v>0.01050968576573476</v>
      </c>
      <c r="F163" s="8">
        <f>A163*E163</f>
        <v>0.0525484288286738</v>
      </c>
      <c r="G163" s="8">
        <f>D163*E163</f>
        <v>0.0013236256092014774</v>
      </c>
      <c r="H163" s="10"/>
      <c r="I163" s="10"/>
    </row>
    <row r="164" spans="1:9" ht="15">
      <c r="A164" s="1">
        <v>6</v>
      </c>
      <c r="B164" s="2" t="s">
        <v>145</v>
      </c>
      <c r="C164" s="2">
        <v>118571</v>
      </c>
      <c r="D164" s="8">
        <f>C164/B164</f>
        <v>0.11712451227342321</v>
      </c>
      <c r="E164" s="8">
        <f>B164/B$175</f>
        <v>0.012151740142152135</v>
      </c>
      <c r="F164" s="8">
        <f>A164*E164</f>
        <v>0.07291044085291282</v>
      </c>
      <c r="G164" s="8">
        <f>D164*E164</f>
        <v>0.0014232666374229474</v>
      </c>
      <c r="H164" s="10"/>
      <c r="I164" s="10"/>
    </row>
    <row r="165" spans="1:9" ht="15">
      <c r="A165" s="1">
        <v>7</v>
      </c>
      <c r="B165" s="2" t="s">
        <v>146</v>
      </c>
      <c r="C165" s="2">
        <v>214436</v>
      </c>
      <c r="D165" s="8">
        <f>C165/B165</f>
        <v>0.06299585484008378</v>
      </c>
      <c r="E165" s="8">
        <f>B165/B$175</f>
        <v>0.04085954352909724</v>
      </c>
      <c r="F165" s="8">
        <f>A165*E165</f>
        <v>0.2860168047036807</v>
      </c>
      <c r="G165" s="8">
        <f>D165*E165</f>
        <v>0.0025739818729910947</v>
      </c>
      <c r="H165" s="10"/>
      <c r="I165" s="10"/>
    </row>
    <row r="166" spans="1:9" ht="15">
      <c r="A166" s="1">
        <v>8</v>
      </c>
      <c r="B166" s="2" t="s">
        <v>147</v>
      </c>
      <c r="C166" s="2">
        <v>480644</v>
      </c>
      <c r="D166" s="8">
        <f>C166/B166</f>
        <v>0.028370303037457648</v>
      </c>
      <c r="E166" s="8">
        <f>B166/B$175</f>
        <v>0.20336084470816715</v>
      </c>
      <c r="F166" s="8">
        <f>A166*E166</f>
        <v>1.6268867576653372</v>
      </c>
      <c r="G166" s="8">
        <f>D166*E166</f>
        <v>0.005769408790324068</v>
      </c>
      <c r="H166" s="10"/>
      <c r="I166" s="10"/>
    </row>
    <row r="167" spans="1:9" ht="15">
      <c r="A167" s="1">
        <v>9</v>
      </c>
      <c r="B167" s="2" t="s">
        <v>148</v>
      </c>
      <c r="C167" s="2">
        <v>259435</v>
      </c>
      <c r="D167" s="8">
        <f>C167/B167</f>
        <v>0.05017415470662523</v>
      </c>
      <c r="E167" s="8">
        <f>B167/B$175</f>
        <v>0.06206636166901231</v>
      </c>
      <c r="F167" s="8">
        <f>A167*E167</f>
        <v>0.5585972550211108</v>
      </c>
      <c r="G167" s="8">
        <f>D167*E167</f>
        <v>0.0031141272324583776</v>
      </c>
      <c r="H167" s="10"/>
      <c r="I167" s="10"/>
    </row>
    <row r="168" spans="1:9" ht="15">
      <c r="A168" s="1">
        <v>10</v>
      </c>
      <c r="B168" s="2" t="s">
        <v>149</v>
      </c>
      <c r="C168" s="2">
        <v>636876</v>
      </c>
      <c r="D168" s="8">
        <f>C168/B168</f>
        <v>0.02140011558984422</v>
      </c>
      <c r="E168" s="8">
        <f>B168/B$175</f>
        <v>0.35722887077246446</v>
      </c>
      <c r="F168" s="8">
        <f>A168*E168</f>
        <v>3.5722887077246446</v>
      </c>
      <c r="G168" s="8">
        <f>D168*E168</f>
        <v>0.0076447391265602625</v>
      </c>
      <c r="H168" s="10"/>
      <c r="I168" s="10"/>
    </row>
    <row r="169" spans="1:9" ht="15">
      <c r="A169" s="1">
        <v>11</v>
      </c>
      <c r="B169" s="2" t="s">
        <v>150</v>
      </c>
      <c r="C169" s="2">
        <v>502623</v>
      </c>
      <c r="D169" s="8">
        <f>C169/B169</f>
        <v>0.02714943931897241</v>
      </c>
      <c r="E169" s="8">
        <f>B169/B$175</f>
        <v>0.2222231398228783</v>
      </c>
      <c r="F169" s="8">
        <f>A169*E169</f>
        <v>2.4444545380516614</v>
      </c>
      <c r="G169" s="8">
        <f>D169*E169</f>
        <v>0.006033233649892756</v>
      </c>
      <c r="H169" s="10"/>
      <c r="I169" s="10"/>
    </row>
    <row r="170" spans="1:9" ht="15">
      <c r="A170" s="1">
        <v>12</v>
      </c>
      <c r="B170" s="2" t="s">
        <v>151</v>
      </c>
      <c r="C170" s="2">
        <v>127011</v>
      </c>
      <c r="D170" s="8">
        <f>C170/B170</f>
        <v>0.109316957292617</v>
      </c>
      <c r="E170" s="8">
        <f>B170/B$175</f>
        <v>0.013946382971858426</v>
      </c>
      <c r="F170" s="8">
        <f>A170*E170</f>
        <v>0.1673565956623011</v>
      </c>
      <c r="G170" s="8">
        <f>D170*E170</f>
        <v>0.0015245761517211286</v>
      </c>
      <c r="H170" s="10"/>
      <c r="I170" s="10"/>
    </row>
    <row r="171" spans="1:9" ht="15">
      <c r="A171" s="1">
        <v>13</v>
      </c>
      <c r="B171" s="2" t="s">
        <v>152</v>
      </c>
      <c r="C171" s="2">
        <v>120530</v>
      </c>
      <c r="D171" s="8">
        <f>C171/B171</f>
        <v>0.11524156460048379</v>
      </c>
      <c r="E171" s="8">
        <f>B171/B$175</f>
        <v>0.01255433743001481</v>
      </c>
      <c r="F171" s="8">
        <f>A171*E171</f>
        <v>0.16320638659019254</v>
      </c>
      <c r="G171" s="8">
        <f>D171*E171</f>
        <v>0.0014467814879573235</v>
      </c>
      <c r="H171" s="10"/>
      <c r="I171" s="10"/>
    </row>
    <row r="172" spans="1:9" ht="15">
      <c r="A172" s="1">
        <v>14</v>
      </c>
      <c r="B172" s="2" t="s">
        <v>153</v>
      </c>
      <c r="C172" s="2">
        <v>119495</v>
      </c>
      <c r="D172" s="8">
        <f>C172/B172</f>
        <v>0.11620070987504252</v>
      </c>
      <c r="E172" s="8">
        <f>B172/B$175</f>
        <v>0.012343796093428307</v>
      </c>
      <c r="F172" s="8">
        <f>A172*E172</f>
        <v>0.1728131453079963</v>
      </c>
      <c r="G172" s="8">
        <f>D172*E172</f>
        <v>0.001434357868609146</v>
      </c>
      <c r="H172" s="10"/>
      <c r="I172" s="10"/>
    </row>
    <row r="173" spans="1:9" ht="15">
      <c r="A173" s="1">
        <v>15</v>
      </c>
      <c r="B173" s="2">
        <v>844303</v>
      </c>
      <c r="C173" s="2">
        <v>108281</v>
      </c>
      <c r="D173" s="8">
        <f>C173/B173</f>
        <v>0.1282489817044355</v>
      </c>
      <c r="E173" s="8">
        <f>B173/B$175</f>
        <v>0.010134588489395439</v>
      </c>
      <c r="F173" s="8">
        <f>A173*E173</f>
        <v>0.15201882734093158</v>
      </c>
      <c r="G173" s="8">
        <f>D173*E173</f>
        <v>0.0012997506537584583</v>
      </c>
      <c r="H173" s="10"/>
      <c r="I173" s="10"/>
    </row>
    <row r="174" spans="1:9" ht="15">
      <c r="A174" s="1">
        <v>16</v>
      </c>
      <c r="B174" s="2">
        <v>885349</v>
      </c>
      <c r="C174" s="2">
        <v>110879</v>
      </c>
      <c r="D174" s="8">
        <f>C174/B174</f>
        <v>0.1252376181596184</v>
      </c>
      <c r="E174" s="8">
        <f>B174/B$175</f>
        <v>0.010627284025400552</v>
      </c>
      <c r="F174" s="8">
        <f>A174*E174</f>
        <v>0.17003654440640883</v>
      </c>
      <c r="G174" s="8">
        <f>D174*E174</f>
        <v>0.0013309357388469267</v>
      </c>
      <c r="H174" s="10"/>
      <c r="I174" s="10"/>
    </row>
    <row r="175" spans="1:9" ht="15">
      <c r="A175" s="11" t="s">
        <v>49</v>
      </c>
      <c r="B175" s="2">
        <f>B160+B161+B162+B163+B164+B165+B166+B167+B168+B169+B170+B171+B172+B173+B174</f>
        <v>83309056</v>
      </c>
      <c r="C175" s="2">
        <f>C160+C161+C162+C163+C164+C165+C166+C167+C168+C169+C170+C171+C172+C173+C174</f>
        <v>3240028.6</v>
      </c>
      <c r="D175" s="12"/>
      <c r="E175" s="12">
        <f>SUM(E160:E174)</f>
        <v>1</v>
      </c>
      <c r="F175" s="12">
        <f>SUM(F160:F174)</f>
        <v>9.537289631513772</v>
      </c>
      <c r="G175" s="12">
        <f>SUM(G160:G174)</f>
        <v>0.038891673433438016</v>
      </c>
      <c r="H175" s="10"/>
      <c r="I175" s="10"/>
    </row>
    <row r="176" spans="8:9" ht="15">
      <c r="H176" s="10"/>
      <c r="I176" s="10"/>
    </row>
    <row r="177" spans="1:9" ht="15">
      <c r="A177" s="9">
        <v>1469</v>
      </c>
      <c r="B177" s="10"/>
      <c r="H177" s="10"/>
      <c r="I177" s="10"/>
    </row>
    <row r="178" spans="1:9" ht="15">
      <c r="A178" s="1">
        <v>1</v>
      </c>
      <c r="B178" s="2">
        <v>0</v>
      </c>
      <c r="C178" s="2">
        <v>0</v>
      </c>
      <c r="D178" s="8">
        <f>C178</f>
        <v>0</v>
      </c>
      <c r="E178" s="8">
        <f>B178/B$194</f>
        <v>0</v>
      </c>
      <c r="F178" s="8">
        <f>A178*E178</f>
        <v>0</v>
      </c>
      <c r="G178" s="8">
        <f>D178*E178</f>
        <v>0</v>
      </c>
      <c r="H178" s="10"/>
      <c r="I178" s="10"/>
    </row>
    <row r="179" spans="1:9" ht="15">
      <c r="A179" s="1">
        <v>2</v>
      </c>
      <c r="B179" s="2" t="s">
        <v>154</v>
      </c>
      <c r="C179" s="2">
        <v>229049</v>
      </c>
      <c r="D179" s="8">
        <f>C179/B179</f>
        <v>0.12198445962858619</v>
      </c>
      <c r="E179" s="8">
        <f>B179/B$194</f>
        <v>0.011116289307572911</v>
      </c>
      <c r="F179" s="8">
        <f>A179*E179</f>
        <v>0.022232578615145823</v>
      </c>
      <c r="G179" s="8">
        <f>D179*E179</f>
        <v>0.001356014544259312</v>
      </c>
      <c r="H179" s="10"/>
      <c r="I179" s="10"/>
    </row>
    <row r="180" spans="1:9" ht="15">
      <c r="A180" s="1">
        <v>3</v>
      </c>
      <c r="B180" s="2" t="s">
        <v>155</v>
      </c>
      <c r="C180" s="2">
        <v>187984</v>
      </c>
      <c r="D180" s="8">
        <f>C180/B180</f>
        <v>0.14864625506072873</v>
      </c>
      <c r="E180" s="8">
        <f>B180/B$194</f>
        <v>0.007486914298914627</v>
      </c>
      <c r="F180" s="8">
        <f>A180*E180</f>
        <v>0.022460742896743883</v>
      </c>
      <c r="G180" s="8">
        <f>D180*E180</f>
        <v>0.0011129017724942807</v>
      </c>
      <c r="H180" s="10"/>
      <c r="I180" s="10"/>
    </row>
    <row r="181" spans="1:9" ht="15">
      <c r="A181" s="1">
        <v>4</v>
      </c>
      <c r="B181" s="2" t="s">
        <v>156</v>
      </c>
      <c r="C181" s="2">
        <v>249782</v>
      </c>
      <c r="D181" s="8">
        <f>C181/B181</f>
        <v>0.11182733117243603</v>
      </c>
      <c r="E181" s="8">
        <f>B181/B$194</f>
        <v>0.013223582406556545</v>
      </c>
      <c r="F181" s="8">
        <f>A181*E181</f>
        <v>0.05289432962622618</v>
      </c>
      <c r="G181" s="8">
        <f>D181*E181</f>
        <v>0.0014787579290639972</v>
      </c>
      <c r="H181" s="10"/>
      <c r="I181" s="10"/>
    </row>
    <row r="182" spans="1:9" ht="15">
      <c r="A182" s="1">
        <v>5</v>
      </c>
      <c r="B182" s="2" t="s">
        <v>157</v>
      </c>
      <c r="C182" s="2">
        <v>221894</v>
      </c>
      <c r="D182" s="8">
        <f>C182/B182</f>
        <v>0.12595948070820773</v>
      </c>
      <c r="E182" s="8">
        <f>B182/B$194</f>
        <v>0.010429191577363498</v>
      </c>
      <c r="F182" s="8">
        <f>A182*E182</f>
        <v>0.05214595788681749</v>
      </c>
      <c r="G182" s="8">
        <f>D182*E182</f>
        <v>0.00131365555529112</v>
      </c>
      <c r="H182" s="10"/>
      <c r="I182" s="10"/>
    </row>
    <row r="183" spans="1:9" ht="15">
      <c r="A183" s="1">
        <v>6</v>
      </c>
      <c r="B183" s="2" t="s">
        <v>158</v>
      </c>
      <c r="C183" s="2">
        <v>238924</v>
      </c>
      <c r="D183" s="8">
        <f>C183/B183</f>
        <v>0.11700718917118846</v>
      </c>
      <c r="E183" s="8">
        <f>B183/B$194</f>
        <v>0.01208879959657429</v>
      </c>
      <c r="F183" s="8">
        <f>A183*E183</f>
        <v>0.07253279757944575</v>
      </c>
      <c r="G183" s="8">
        <f>D183*E183</f>
        <v>0.0014144764612489548</v>
      </c>
      <c r="H183" s="10"/>
      <c r="I183" s="10"/>
    </row>
    <row r="184" spans="1:9" ht="15">
      <c r="A184" s="1">
        <v>7</v>
      </c>
      <c r="B184" s="2" t="s">
        <v>159</v>
      </c>
      <c r="C184" s="2">
        <v>355320</v>
      </c>
      <c r="D184" s="8">
        <f>C184/B184</f>
        <v>0.0769907477627787</v>
      </c>
      <c r="E184" s="8">
        <f>B184/B$194</f>
        <v>0.027322287908749444</v>
      </c>
      <c r="F184" s="8">
        <f>A184*E184</f>
        <v>0.19125601536124612</v>
      </c>
      <c r="G184" s="8">
        <f>D184*E184</f>
        <v>0.002103563376684547</v>
      </c>
      <c r="H184" s="10"/>
      <c r="I184" s="10"/>
    </row>
    <row r="185" spans="1:9" ht="15">
      <c r="A185" s="1">
        <v>8</v>
      </c>
      <c r="B185" s="2" t="s">
        <v>160</v>
      </c>
      <c r="C185" s="2">
        <v>885938</v>
      </c>
      <c r="D185" s="8">
        <f>C185/B185</f>
        <v>0.03108925275296</v>
      </c>
      <c r="E185" s="8">
        <f>B185/B$194</f>
        <v>0.16870540391767663</v>
      </c>
      <c r="F185" s="8">
        <f>A185*E185</f>
        <v>1.349643231341413</v>
      </c>
      <c r="G185" s="8">
        <f>D185*E185</f>
        <v>0.005244924943186857</v>
      </c>
      <c r="H185" s="10"/>
      <c r="I185" s="10"/>
    </row>
    <row r="186" spans="1:9" ht="15">
      <c r="A186" s="1">
        <v>9</v>
      </c>
      <c r="B186" s="2" t="s">
        <v>161</v>
      </c>
      <c r="C186" s="2">
        <v>434807</v>
      </c>
      <c r="D186" s="8">
        <f>C186/B186</f>
        <v>0.06046804965865585</v>
      </c>
      <c r="E186" s="8">
        <f>B186/B$194</f>
        <v>0.04257028069653215</v>
      </c>
      <c r="F186" s="8">
        <f>A186*E186</f>
        <v>0.38313252626878935</v>
      </c>
      <c r="G186" s="8">
        <f>D186*E186</f>
        <v>0.0025741418471408248</v>
      </c>
      <c r="H186" s="10"/>
      <c r="I186" s="10"/>
    </row>
    <row r="187" spans="1:9" ht="15">
      <c r="A187" s="1">
        <v>10</v>
      </c>
      <c r="B187" s="2" t="s">
        <v>162</v>
      </c>
      <c r="C187" s="2" t="s">
        <v>163</v>
      </c>
      <c r="D187" s="8">
        <f>C187/B187</f>
        <v>0.020736110025787294</v>
      </c>
      <c r="E187" s="8">
        <f>B187/B$194</f>
        <v>0.37880362112225807</v>
      </c>
      <c r="F187" s="8">
        <f>A187*E187</f>
        <v>3.7880362112225807</v>
      </c>
      <c r="G187" s="8">
        <f>D187*E187</f>
        <v>0.007854913565757788</v>
      </c>
      <c r="H187" s="10"/>
      <c r="I187" s="10"/>
    </row>
    <row r="188" spans="1:9" ht="15">
      <c r="A188" s="1">
        <v>11</v>
      </c>
      <c r="B188" s="2" t="s">
        <v>164</v>
      </c>
      <c r="C188" s="2" t="s">
        <v>165</v>
      </c>
      <c r="D188" s="8">
        <f>C188/B188</f>
        <v>0.02462540716612378</v>
      </c>
      <c r="E188" s="8">
        <f>B188/B$194</f>
        <v>0.26898994028773804</v>
      </c>
      <c r="F188" s="8">
        <f>A188*E188</f>
        <v>2.9588893431651186</v>
      </c>
      <c r="G188" s="8">
        <f>D188*E188</f>
        <v>0.006623986803176872</v>
      </c>
      <c r="H188" s="10"/>
      <c r="I188" s="10"/>
    </row>
    <row r="189" spans="1:9" ht="15">
      <c r="A189" s="1">
        <v>12</v>
      </c>
      <c r="B189" s="2" t="s">
        <v>166</v>
      </c>
      <c r="C189" s="2">
        <v>256200</v>
      </c>
      <c r="D189" s="8">
        <f>C189/B189</f>
        <v>0.1091090281119709</v>
      </c>
      <c r="E189" s="8">
        <f>B189/B$194</f>
        <v>0.013901267028106358</v>
      </c>
      <c r="F189" s="8">
        <f>A189*E189</f>
        <v>0.16681520433727628</v>
      </c>
      <c r="G189" s="8">
        <f>D189*E189</f>
        <v>0.0015167537349616708</v>
      </c>
      <c r="H189" s="10"/>
      <c r="I189" s="10"/>
    </row>
    <row r="190" spans="1:9" ht="15">
      <c r="A190" s="1">
        <v>13</v>
      </c>
      <c r="B190" s="2" t="s">
        <v>167</v>
      </c>
      <c r="C190" s="2">
        <v>242829</v>
      </c>
      <c r="D190" s="8">
        <f>C190/B190</f>
        <v>0.11509847138286528</v>
      </c>
      <c r="E190" s="8">
        <f>B190/B$194</f>
        <v>0.012490129556344204</v>
      </c>
      <c r="F190" s="8">
        <f>A190*E190</f>
        <v>0.16237168423247467</v>
      </c>
      <c r="G190" s="8">
        <f>D190*E190</f>
        <v>0.0014375948193091632</v>
      </c>
      <c r="H190" s="10"/>
      <c r="I190" s="10"/>
    </row>
    <row r="191" spans="1:9" ht="15">
      <c r="A191" s="1">
        <v>14</v>
      </c>
      <c r="B191" s="2" t="s">
        <v>168</v>
      </c>
      <c r="C191" s="2">
        <v>240624</v>
      </c>
      <c r="D191" s="8">
        <f>C191/B191</f>
        <v>0.11621765211595489</v>
      </c>
      <c r="E191" s="8">
        <f>B191/B$194</f>
        <v>0.012257525129151996</v>
      </c>
      <c r="F191" s="8">
        <f>A191*E191</f>
        <v>0.17160535180812794</v>
      </c>
      <c r="G191" s="8">
        <f>D191*E191</f>
        <v>0.0014245407912623618</v>
      </c>
      <c r="H191" s="10"/>
      <c r="I191" s="10"/>
    </row>
    <row r="192" spans="1:9" ht="15">
      <c r="A192" s="1">
        <v>15</v>
      </c>
      <c r="B192" s="2" t="s">
        <v>169</v>
      </c>
      <c r="C192" s="2">
        <v>217865</v>
      </c>
      <c r="D192" s="8">
        <f>C192/B192</f>
        <v>0.12831514409060657</v>
      </c>
      <c r="E192" s="8">
        <f>B192/B$194</f>
        <v>0.010051838403801997</v>
      </c>
      <c r="F192" s="8">
        <f>A192*E192</f>
        <v>0.15077757605702996</v>
      </c>
      <c r="G192" s="8">
        <f>D192*E192</f>
        <v>0.001289803093159346</v>
      </c>
      <c r="H192" s="10"/>
      <c r="I192" s="10"/>
    </row>
    <row r="193" spans="1:9" ht="15">
      <c r="A193" s="1">
        <v>16</v>
      </c>
      <c r="B193" s="2" t="s">
        <v>170</v>
      </c>
      <c r="C193" s="2">
        <v>223302</v>
      </c>
      <c r="D193" s="8">
        <f>C193/B193</f>
        <v>0.12515384874062613</v>
      </c>
      <c r="E193" s="8">
        <f>B193/B$194</f>
        <v>0.010562928762659301</v>
      </c>
      <c r="F193" s="8">
        <f>A193*E193</f>
        <v>0.16900686020254882</v>
      </c>
      <c r="G193" s="8">
        <f>D193*E193</f>
        <v>0.0013219911886198712</v>
      </c>
      <c r="H193" s="10"/>
      <c r="I193" s="10"/>
    </row>
    <row r="194" spans="1:9" ht="15">
      <c r="A194" s="11" t="s">
        <v>49</v>
      </c>
      <c r="B194" s="2">
        <f>B179+B180+B181+B182+B183+B184+B185+B186+B187+B188+B189+B190+B191+B192+B193</f>
        <v>168913380</v>
      </c>
      <c r="C194" s="2">
        <f>C179+C180+C181+C182+C183+C184+C185+C186+C187+C188+C189+C190+C191+C192+C193</f>
        <v>6430198</v>
      </c>
      <c r="D194" s="12"/>
      <c r="E194" s="12">
        <f>SUM(E179:E193)</f>
        <v>1</v>
      </c>
      <c r="F194" s="12">
        <f>SUM(F179:F193)</f>
        <v>9.713800410600983</v>
      </c>
      <c r="G194" s="12">
        <f>SUM(G179:G193)</f>
        <v>0.038068020425616966</v>
      </c>
      <c r="H194" s="10"/>
      <c r="I194" s="10"/>
    </row>
    <row r="195" spans="8:9" ht="15">
      <c r="H195" s="10"/>
      <c r="I195" s="10"/>
    </row>
    <row r="196" spans="1:9" ht="15">
      <c r="A196" s="9">
        <v>1468</v>
      </c>
      <c r="B196" s="10"/>
      <c r="H196" s="10"/>
      <c r="I196" s="10"/>
    </row>
    <row r="197" spans="1:9" ht="15">
      <c r="A197" s="1">
        <v>1</v>
      </c>
      <c r="B197" s="2">
        <v>0</v>
      </c>
      <c r="C197" s="2">
        <v>0</v>
      </c>
      <c r="D197" s="8">
        <f>C197</f>
        <v>0</v>
      </c>
      <c r="E197" s="8">
        <f>B197/B$213</f>
        <v>0</v>
      </c>
      <c r="F197" s="8">
        <f>A197*E197</f>
        <v>0</v>
      </c>
      <c r="G197" s="8">
        <f>D197*E197</f>
        <v>0</v>
      </c>
      <c r="H197" s="10"/>
      <c r="I197" s="10"/>
    </row>
    <row r="198" spans="1:9" ht="15">
      <c r="A198" s="1">
        <v>2</v>
      </c>
      <c r="B198" s="2" t="s">
        <v>171</v>
      </c>
      <c r="C198" s="2">
        <v>187805</v>
      </c>
      <c r="D198" s="8">
        <f>C198/B198</f>
        <v>0.1214175346043691</v>
      </c>
      <c r="E198" s="8">
        <f>B198/B$213</f>
        <v>0.011919631091513533</v>
      </c>
      <c r="F198" s="8">
        <f>A198*E198</f>
        <v>0.023839262183027066</v>
      </c>
      <c r="G198" s="8">
        <f>D198*E198</f>
        <v>0.0014472522205251582</v>
      </c>
      <c r="H198" s="10"/>
      <c r="I198" s="10"/>
    </row>
    <row r="199" spans="1:9" ht="15">
      <c r="A199" s="1">
        <v>3</v>
      </c>
      <c r="B199" s="2" t="s">
        <v>172</v>
      </c>
      <c r="C199" s="2">
        <v>154280</v>
      </c>
      <c r="D199" s="8">
        <f>C199/B199</f>
        <v>0.14780750917330115</v>
      </c>
      <c r="E199" s="8">
        <f>B199/B$213</f>
        <v>0.008043595193216128</v>
      </c>
      <c r="F199" s="8">
        <f>A199*E199</f>
        <v>0.024130785579648383</v>
      </c>
      <c r="G199" s="8">
        <f>D199*E199</f>
        <v>0.001188903770307614</v>
      </c>
      <c r="H199" s="10"/>
      <c r="I199" s="10"/>
    </row>
    <row r="200" spans="1:9" ht="15">
      <c r="A200" s="1">
        <v>4</v>
      </c>
      <c r="B200" s="2" t="s">
        <v>173</v>
      </c>
      <c r="C200" s="2">
        <v>203915</v>
      </c>
      <c r="D200" s="8">
        <f>C200/B200</f>
        <v>0.1118089901194223</v>
      </c>
      <c r="E200" s="8">
        <f>B200/B$213</f>
        <v>0.01405430981469808</v>
      </c>
      <c r="F200" s="8">
        <f>A200*E200</f>
        <v>0.05621723925879232</v>
      </c>
      <c r="G200" s="8">
        <f>D200*E200</f>
        <v>0.0015713981872068775</v>
      </c>
      <c r="H200" s="10"/>
      <c r="I200" s="10"/>
    </row>
    <row r="201" spans="1:9" ht="15">
      <c r="A201" s="1">
        <v>5</v>
      </c>
      <c r="B201" s="2" t="s">
        <v>174</v>
      </c>
      <c r="C201" s="2">
        <v>181148</v>
      </c>
      <c r="D201" s="8">
        <f>C201/B201</f>
        <v>0.12591964409842904</v>
      </c>
      <c r="E201" s="8">
        <f>B201/B$213</f>
        <v>0.011086057583384322</v>
      </c>
      <c r="F201" s="8">
        <f>A201*E201</f>
        <v>0.05543028791692161</v>
      </c>
      <c r="G201" s="8">
        <f>D201*E201</f>
        <v>0.0013959524253544442</v>
      </c>
      <c r="H201" s="10"/>
      <c r="I201" s="10"/>
    </row>
    <row r="202" spans="1:9" ht="15">
      <c r="A202" s="1">
        <v>6</v>
      </c>
      <c r="B202" s="2" t="s">
        <v>175</v>
      </c>
      <c r="C202" s="2">
        <v>195908</v>
      </c>
      <c r="D202" s="8">
        <f>C202/B202</f>
        <v>0.11645593698915144</v>
      </c>
      <c r="E202" s="8">
        <f>B202/B$213</f>
        <v>0.012963659369976559</v>
      </c>
      <c r="F202" s="8">
        <f>A202*E202</f>
        <v>0.07778195621985935</v>
      </c>
      <c r="G202" s="8">
        <f>D202*E202</f>
        <v>0.0015096950987388128</v>
      </c>
      <c r="H202" s="10"/>
      <c r="I202" s="10"/>
    </row>
    <row r="203" spans="1:9" ht="15">
      <c r="A203" s="1">
        <v>7</v>
      </c>
      <c r="B203" s="2" t="s">
        <v>176</v>
      </c>
      <c r="C203" s="2">
        <v>223794</v>
      </c>
      <c r="D203" s="8">
        <f>C203/B203</f>
        <v>0.09976640305280896</v>
      </c>
      <c r="E203" s="8">
        <f>B203/B$213</f>
        <v>0.017286266265741725</v>
      </c>
      <c r="F203" s="8">
        <f>A203*E203</f>
        <v>0.12100386386019207</v>
      </c>
      <c r="G203" s="8">
        <f>D203*E203</f>
        <v>0.0017245886075461638</v>
      </c>
      <c r="H203" s="10"/>
      <c r="I203" s="10"/>
    </row>
    <row r="204" spans="1:9" ht="15">
      <c r="A204" s="1">
        <v>8</v>
      </c>
      <c r="B204" s="2" t="s">
        <v>177</v>
      </c>
      <c r="C204" s="2">
        <v>623745</v>
      </c>
      <c r="D204" s="8">
        <f>C204/B204</f>
        <v>0.03578407187277692</v>
      </c>
      <c r="E204" s="8">
        <f>B204/B$213</f>
        <v>0.13432424059812</v>
      </c>
      <c r="F204" s="8">
        <f>A204*E204</f>
        <v>1.07459392478496</v>
      </c>
      <c r="G204" s="8">
        <f>D204*E204</f>
        <v>0.004806668279819306</v>
      </c>
      <c r="H204" s="10"/>
      <c r="I204" s="10"/>
    </row>
    <row r="205" spans="1:9" ht="15">
      <c r="A205" s="1">
        <v>9</v>
      </c>
      <c r="B205" s="2" t="s">
        <v>178</v>
      </c>
      <c r="C205" s="2">
        <v>223921</v>
      </c>
      <c r="D205" s="8">
        <f>C205/B205</f>
        <v>0.09750321133874724</v>
      </c>
      <c r="E205" s="8">
        <f>B205/B$213</f>
        <v>0.017697543127430326</v>
      </c>
      <c r="F205" s="8">
        <f>A205*E205</f>
        <v>0.15927788814687294</v>
      </c>
      <c r="G205" s="8">
        <f>D205*E205</f>
        <v>0.001725567287730433</v>
      </c>
      <c r="H205" s="10"/>
      <c r="I205" s="10"/>
    </row>
    <row r="206" spans="1:9" ht="15">
      <c r="A206" s="1">
        <v>10</v>
      </c>
      <c r="B206" s="2" t="s">
        <v>179</v>
      </c>
      <c r="C206" s="2" t="s">
        <v>180</v>
      </c>
      <c r="D206" s="8">
        <f>C206/B206</f>
        <v>0.020998991077340226</v>
      </c>
      <c r="E206" s="8">
        <f>B206/B$213</f>
        <v>0.39106518934764417</v>
      </c>
      <c r="F206" s="8">
        <f>A206*E206</f>
        <v>3.910651893476442</v>
      </c>
      <c r="G206" s="8">
        <f>D206*E206</f>
        <v>0.008211974421769547</v>
      </c>
      <c r="H206" s="10"/>
      <c r="I206" s="10"/>
    </row>
    <row r="207" spans="1:9" ht="15">
      <c r="A207" s="1">
        <v>11</v>
      </c>
      <c r="B207" s="2" t="s">
        <v>181</v>
      </c>
      <c r="C207" s="2">
        <v>962056</v>
      </c>
      <c r="D207" s="8">
        <f>C207/B207</f>
        <v>0.02329687254059159</v>
      </c>
      <c r="E207" s="8">
        <f>B207/B$213</f>
        <v>0.31822903582277723</v>
      </c>
      <c r="F207" s="8">
        <f>A207*E207</f>
        <v>3.5005193940505497</v>
      </c>
      <c r="G207" s="8">
        <f>D207*E207</f>
        <v>0.007413741286278596</v>
      </c>
      <c r="H207" s="10"/>
      <c r="I207" s="10"/>
    </row>
    <row r="208" spans="1:9" ht="15">
      <c r="A208" s="1">
        <v>12</v>
      </c>
      <c r="B208" s="2" t="s">
        <v>182</v>
      </c>
      <c r="C208" s="2">
        <v>209965</v>
      </c>
      <c r="D208" s="8">
        <f>C208/B208</f>
        <v>0.1086426716064203</v>
      </c>
      <c r="E208" s="8">
        <f>B208/B$213</f>
        <v>0.014893046438760051</v>
      </c>
      <c r="F208" s="8">
        <f>A208*E208</f>
        <v>0.17871655726512062</v>
      </c>
      <c r="G208" s="8">
        <f>D208*E208</f>
        <v>0.0016180203534653756</v>
      </c>
      <c r="H208" s="10"/>
      <c r="I208" s="10"/>
    </row>
    <row r="209" spans="1:9" ht="15">
      <c r="A209" s="1">
        <v>13</v>
      </c>
      <c r="B209" s="2" t="s">
        <v>183</v>
      </c>
      <c r="C209" s="2">
        <v>198969</v>
      </c>
      <c r="D209" s="8">
        <f>C209/B209</f>
        <v>0.11466764255005243</v>
      </c>
      <c r="E209" s="8">
        <f>B209/B$213</f>
        <v>0.013371545528664543</v>
      </c>
      <c r="F209" s="8">
        <f>A209*E209</f>
        <v>0.17383009187263906</v>
      </c>
      <c r="G209" s="8">
        <f>D209*E209</f>
        <v>0.0015332836030226577</v>
      </c>
      <c r="H209" s="10"/>
      <c r="I209" s="10"/>
    </row>
    <row r="210" spans="1:9" ht="15">
      <c r="A210" s="1">
        <v>14</v>
      </c>
      <c r="B210" s="2" t="s">
        <v>184</v>
      </c>
      <c r="C210" s="2">
        <v>196403</v>
      </c>
      <c r="D210" s="8">
        <f>C210/B210</f>
        <v>0.11617698382183313</v>
      </c>
      <c r="E210" s="8">
        <f>B210/B$213</f>
        <v>0.013027620358397307</v>
      </c>
      <c r="F210" s="8">
        <f>A210*E210</f>
        <v>0.1823866850175623</v>
      </c>
      <c r="G210" s="8">
        <f>D210*E210</f>
        <v>0.0015135096396145077</v>
      </c>
      <c r="H210" s="10"/>
      <c r="I210" s="10"/>
    </row>
    <row r="211" spans="1:9" ht="15">
      <c r="A211" s="1">
        <v>15</v>
      </c>
      <c r="B211" s="2" t="s">
        <v>185</v>
      </c>
      <c r="C211" s="2">
        <v>178008</v>
      </c>
      <c r="D211" s="8">
        <f>C211/B211</f>
        <v>0.12816381191005896</v>
      </c>
      <c r="E211" s="8">
        <f>B211/B$213</f>
        <v>0.010703139328609982</v>
      </c>
      <c r="F211" s="8">
        <f>A211*E211</f>
        <v>0.16054708992914973</v>
      </c>
      <c r="G211" s="8">
        <f>D211*E211</f>
        <v>0.0013717551357591245</v>
      </c>
      <c r="H211" s="10"/>
      <c r="I211" s="10"/>
    </row>
    <row r="212" spans="1:9" ht="15">
      <c r="A212" s="1">
        <v>16</v>
      </c>
      <c r="B212" s="2" t="s">
        <v>186</v>
      </c>
      <c r="C212" s="2">
        <v>183166</v>
      </c>
      <c r="D212" s="8">
        <f>C212/B212</f>
        <v>0.12452478720800587</v>
      </c>
      <c r="E212" s="8">
        <f>B212/B$213</f>
        <v>0.011335120131066084</v>
      </c>
      <c r="F212" s="8">
        <f>A212*E212</f>
        <v>0.18136192209705734</v>
      </c>
      <c r="G212" s="8">
        <f>D212*E212</f>
        <v>0.0014115034222981877</v>
      </c>
      <c r="H212" s="10"/>
      <c r="I212" s="10"/>
    </row>
    <row r="213" spans="1:9" ht="15">
      <c r="A213" s="11" t="s">
        <v>49</v>
      </c>
      <c r="B213" s="2">
        <f>B198+B199+B200+B201+B202+B203+B204+B205+B206+B207+B208+B209+B210+B211+B212</f>
        <v>129766600</v>
      </c>
      <c r="C213" s="2">
        <f>C198+C199+C200+C201+C202+C203+C204+C205+C206+C207+C208+C209+C210+C211+C212</f>
        <v>4988723</v>
      </c>
      <c r="D213" s="12"/>
      <c r="E213" s="12">
        <f>SUM(E198:E212)</f>
        <v>1.0000000000000002</v>
      </c>
      <c r="F213" s="12">
        <f>SUM(F198:F212)</f>
        <v>9.880288841658796</v>
      </c>
      <c r="G213" s="12">
        <f>SUM(G198:G212)</f>
        <v>0.038443813739436804</v>
      </c>
      <c r="H213" s="10"/>
      <c r="I213" s="10"/>
    </row>
    <row r="215" spans="1:2" ht="15">
      <c r="A215" s="9">
        <v>1454</v>
      </c>
      <c r="B215" s="10"/>
    </row>
    <row r="216" spans="1:7" ht="15">
      <c r="A216" s="1">
        <v>1</v>
      </c>
      <c r="B216" s="2">
        <v>0</v>
      </c>
      <c r="C216" s="2">
        <v>0</v>
      </c>
      <c r="D216" s="8">
        <f>C216</f>
        <v>0</v>
      </c>
      <c r="E216" s="8">
        <f>B216/B$232</f>
        <v>0</v>
      </c>
      <c r="F216" s="8">
        <f>A216*E216</f>
        <v>0</v>
      </c>
      <c r="G216" s="8">
        <f>D216*E216</f>
        <v>0</v>
      </c>
    </row>
    <row r="217" spans="1:7" ht="15">
      <c r="A217" s="1">
        <v>2</v>
      </c>
      <c r="B217" s="2" t="s">
        <v>187</v>
      </c>
      <c r="C217" s="2">
        <v>194175</v>
      </c>
      <c r="D217" s="8">
        <f>C217/B217</f>
        <v>0.12344560573695451</v>
      </c>
      <c r="E217" s="8">
        <f>B217/B$232</f>
        <v>0.01269598871618336</v>
      </c>
      <c r="F217" s="8">
        <f>A217*E217</f>
        <v>0.02539197743236672</v>
      </c>
      <c r="G217" s="8">
        <f>D217*E217</f>
        <v>0.0015672640174987942</v>
      </c>
    </row>
    <row r="218" spans="1:7" ht="15">
      <c r="A218" s="1">
        <v>3</v>
      </c>
      <c r="B218" s="2" t="s">
        <v>188</v>
      </c>
      <c r="C218" s="2">
        <v>161616</v>
      </c>
      <c r="D218" s="8">
        <f>C218/B218</f>
        <v>0.14832599118942733</v>
      </c>
      <c r="E218" s="8">
        <f>B218/B$232</f>
        <v>0.008794597005107178</v>
      </c>
      <c r="F218" s="8">
        <f>A218*E218</f>
        <v>0.026383791015321532</v>
      </c>
      <c r="G218" s="8">
        <f>D218*E218</f>
        <v>0.0013044673178940912</v>
      </c>
    </row>
    <row r="219" spans="1:7" ht="15">
      <c r="A219" s="1">
        <v>4</v>
      </c>
      <c r="B219" s="2" t="s">
        <v>189</v>
      </c>
      <c r="C219" s="2">
        <v>214340</v>
      </c>
      <c r="D219" s="8">
        <f>C219/B219</f>
        <v>0.11179903921885675</v>
      </c>
      <c r="E219" s="8">
        <f>B219/B$232</f>
        <v>0.015474406600790596</v>
      </c>
      <c r="F219" s="8">
        <f>A219*E219</f>
        <v>0.06189762640316238</v>
      </c>
      <c r="G219" s="8">
        <f>D219*E219</f>
        <v>0.0017300237904503237</v>
      </c>
    </row>
    <row r="220" spans="1:7" ht="15">
      <c r="A220" s="1">
        <v>5</v>
      </c>
      <c r="B220" s="2" t="s">
        <v>190</v>
      </c>
      <c r="C220" s="2">
        <v>190450</v>
      </c>
      <c r="D220" s="8">
        <f>C220/B220</f>
        <v>0.12588655998202092</v>
      </c>
      <c r="E220" s="8">
        <f>B220/B$232</f>
        <v>0.012210978314167122</v>
      </c>
      <c r="F220" s="8">
        <f>A220*E220</f>
        <v>0.06105489157083561</v>
      </c>
      <c r="G220" s="8">
        <f>D220*E220</f>
        <v>0.001537198053985556</v>
      </c>
    </row>
    <row r="221" spans="1:7" ht="15">
      <c r="A221" s="1">
        <v>6</v>
      </c>
      <c r="B221" s="2" t="s">
        <v>191</v>
      </c>
      <c r="C221" s="2">
        <v>208876</v>
      </c>
      <c r="D221" s="8">
        <f>C221/B221</f>
        <v>0.11479036947071658</v>
      </c>
      <c r="E221" s="8">
        <f>B221/B$232</f>
        <v>0.014686960855729786</v>
      </c>
      <c r="F221" s="8">
        <f>A221*E221</f>
        <v>0.08812176513437872</v>
      </c>
      <c r="G221" s="8">
        <f>D221*E221</f>
        <v>0.001685921663031174</v>
      </c>
    </row>
    <row r="222" spans="1:7" ht="15">
      <c r="A222" s="1">
        <v>7</v>
      </c>
      <c r="B222" s="2" t="s">
        <v>192</v>
      </c>
      <c r="C222" s="2">
        <v>222331</v>
      </c>
      <c r="D222" s="8">
        <f>C222/B222</f>
        <v>0.1052379712683123</v>
      </c>
      <c r="E222" s="8">
        <f>B222/B$232</f>
        <v>0.017052042366776505</v>
      </c>
      <c r="F222" s="8">
        <f>A222*E222</f>
        <v>0.11936429656743554</v>
      </c>
      <c r="G222" s="8">
        <f>D222*E222</f>
        <v>0.00179452234466087</v>
      </c>
    </row>
    <row r="223" spans="1:7" ht="15">
      <c r="A223" s="1">
        <v>8</v>
      </c>
      <c r="B223" s="2" t="s">
        <v>193</v>
      </c>
      <c r="C223" s="2">
        <v>600824</v>
      </c>
      <c r="D223" s="8">
        <f>C223/B223</f>
        <v>0.03832518976845059</v>
      </c>
      <c r="E223" s="8">
        <f>B223/B$232</f>
        <v>0.12653533154282787</v>
      </c>
      <c r="F223" s="8">
        <f>A223*E223</f>
        <v>1.012282652342623</v>
      </c>
      <c r="G223" s="8">
        <f>D223*E223</f>
        <v>0.00484949059379269</v>
      </c>
    </row>
    <row r="224" spans="1:7" ht="15">
      <c r="A224" s="1">
        <v>9</v>
      </c>
      <c r="B224" s="2" t="s">
        <v>194</v>
      </c>
      <c r="C224" s="2">
        <v>203612</v>
      </c>
      <c r="D224" s="8">
        <f>C224/B224</f>
        <v>0.1172691040615569</v>
      </c>
      <c r="E224" s="8">
        <f>B224/B$232</f>
        <v>0.01401420969899733</v>
      </c>
      <c r="F224" s="8">
        <f>A224*E224</f>
        <v>0.12612788729097596</v>
      </c>
      <c r="G224" s="8">
        <f>D224*E224</f>
        <v>0.001643433815532198</v>
      </c>
    </row>
    <row r="225" spans="1:7" ht="15">
      <c r="A225" s="1">
        <v>10</v>
      </c>
      <c r="B225" s="2" t="s">
        <v>195</v>
      </c>
      <c r="C225" s="2" t="s">
        <v>196</v>
      </c>
      <c r="D225" s="8">
        <f>C225/B225</f>
        <v>0.022058676049040174</v>
      </c>
      <c r="E225" s="8">
        <f>B225/B$232</f>
        <v>0.38631978481648666</v>
      </c>
      <c r="F225" s="8">
        <f>A225*E225</f>
        <v>3.8631978481648668</v>
      </c>
      <c r="G225" s="8">
        <f>D225*E225</f>
        <v>0.008521702984601788</v>
      </c>
    </row>
    <row r="226" spans="1:7" ht="15">
      <c r="A226" s="1">
        <v>11</v>
      </c>
      <c r="B226" s="2" t="s">
        <v>197</v>
      </c>
      <c r="C226" s="2">
        <v>964758</v>
      </c>
      <c r="D226" s="8">
        <f>C226/B226</f>
        <v>0.024200930652585634</v>
      </c>
      <c r="E226" s="8">
        <f>B226/B$232</f>
        <v>0.3217623093888538</v>
      </c>
      <c r="F226" s="8">
        <f>A226*E226</f>
        <v>3.5393854032773917</v>
      </c>
      <c r="G226" s="8">
        <f>D226*E226</f>
        <v>0.007786947336135454</v>
      </c>
    </row>
    <row r="227" spans="1:7" ht="15">
      <c r="A227" s="1">
        <v>12</v>
      </c>
      <c r="B227" s="2" t="s">
        <v>198</v>
      </c>
      <c r="C227" s="2">
        <v>222466</v>
      </c>
      <c r="D227" s="8">
        <f>C227/B227</f>
        <v>0.10781734646401986</v>
      </c>
      <c r="E227" s="8">
        <f>B227/B$232</f>
        <v>0.016654203080449657</v>
      </c>
      <c r="F227" s="8">
        <f>A227*E227</f>
        <v>0.1998504369653959</v>
      </c>
      <c r="G227" s="8">
        <f>D227*E227</f>
        <v>0.0017956119836069874</v>
      </c>
    </row>
    <row r="228" spans="1:7" ht="15">
      <c r="A228" s="1">
        <v>13</v>
      </c>
      <c r="B228" s="2" t="s">
        <v>199</v>
      </c>
      <c r="C228" s="2">
        <v>210827</v>
      </c>
      <c r="D228" s="8">
        <f>C228/B228</f>
        <v>0.11372080478990237</v>
      </c>
      <c r="E228" s="8">
        <f>B228/B$232</f>
        <v>0.014963567720051576</v>
      </c>
      <c r="F228" s="8">
        <f>A228*E228</f>
        <v>0.1945263803606705</v>
      </c>
      <c r="G228" s="8">
        <f>D228*E228</f>
        <v>0.0017016689636524698</v>
      </c>
    </row>
    <row r="229" spans="1:7" ht="15">
      <c r="A229" s="1">
        <v>14</v>
      </c>
      <c r="B229" s="2" t="s">
        <v>200</v>
      </c>
      <c r="C229" s="2">
        <v>206340</v>
      </c>
      <c r="D229" s="8">
        <f>C229/B229</f>
        <v>0.11624264821867183</v>
      </c>
      <c r="E229" s="8">
        <f>B229/B$232</f>
        <v>0.014327380003511058</v>
      </c>
      <c r="F229" s="8">
        <f>A229*E229</f>
        <v>0.20058332004915483</v>
      </c>
      <c r="G229" s="8">
        <f>D229*E229</f>
        <v>0.0016654525936433693</v>
      </c>
    </row>
    <row r="230" spans="1:7" ht="15">
      <c r="A230" s="1">
        <v>15</v>
      </c>
      <c r="B230" s="2" t="s">
        <v>201</v>
      </c>
      <c r="C230" s="2">
        <v>187131</v>
      </c>
      <c r="D230" s="8">
        <f>C230/B230</f>
        <v>0.12814646405850894</v>
      </c>
      <c r="E230" s="8">
        <f>B230/B$232</f>
        <v>0.011786584123153416</v>
      </c>
      <c r="F230" s="8">
        <f>A230*E230</f>
        <v>0.17679876184730123</v>
      </c>
      <c r="G230" s="8">
        <f>D230*E230</f>
        <v>0.0015104090787102713</v>
      </c>
    </row>
    <row r="231" spans="1:7" ht="15">
      <c r="A231" s="1">
        <v>16</v>
      </c>
      <c r="B231" s="2" t="s">
        <v>202</v>
      </c>
      <c r="C231" s="2">
        <v>194397</v>
      </c>
      <c r="D231" s="8">
        <f>C231/B231</f>
        <v>0.12333739388632989</v>
      </c>
      <c r="E231" s="8">
        <f>B231/B$232</f>
        <v>0.012721655766914123</v>
      </c>
      <c r="F231" s="8">
        <f>A231*E231</f>
        <v>0.20354649227062596</v>
      </c>
      <c r="G231" s="8">
        <f>D231*E231</f>
        <v>0.0015690558682101873</v>
      </c>
    </row>
    <row r="232" spans="1:7" ht="15">
      <c r="A232" s="11" t="s">
        <v>49</v>
      </c>
      <c r="B232" s="2">
        <f>B217+B218+B219+B220+B221+B222+B223+B224+B225+B226+B227+B228+B229+B230+B231</f>
        <v>123894250</v>
      </c>
      <c r="C232" s="2">
        <f>C217+C218+C219+C220+C221+C222+C223+C224+C225+C226+C227+C228+C229+C230+C231</f>
        <v>5037933</v>
      </c>
      <c r="D232" s="12"/>
      <c r="E232" s="12">
        <f>SUM(E217:E231)</f>
        <v>1</v>
      </c>
      <c r="F232" s="12">
        <f>SUM(F217:F231)</f>
        <v>9.898513530692506</v>
      </c>
      <c r="G232" s="12">
        <f>SUM(G217:G231)</f>
        <v>0.04066317040540622</v>
      </c>
    </row>
    <row r="234" spans="1:2" ht="15">
      <c r="A234" s="9">
        <v>1455</v>
      </c>
      <c r="B234" s="10"/>
    </row>
    <row r="235" spans="1:7" ht="15">
      <c r="A235" s="1">
        <v>1</v>
      </c>
      <c r="B235" s="2">
        <v>0</v>
      </c>
      <c r="C235" s="2">
        <v>0</v>
      </c>
      <c r="D235" s="8">
        <f>C235</f>
        <v>0</v>
      </c>
      <c r="E235" s="8">
        <f>B235/B$251</f>
        <v>0</v>
      </c>
      <c r="F235" s="8">
        <f>A235*E235</f>
        <v>0</v>
      </c>
      <c r="G235" s="8">
        <f>D235*E235</f>
        <v>0</v>
      </c>
    </row>
    <row r="236" spans="1:7" ht="15">
      <c r="A236" s="1">
        <v>2</v>
      </c>
      <c r="B236" s="2">
        <v>838172</v>
      </c>
      <c r="C236" s="2">
        <v>103953</v>
      </c>
      <c r="D236" s="8">
        <f>C236/B236</f>
        <v>0.12402347012307736</v>
      </c>
      <c r="E236" s="8">
        <f>B236/B$251</f>
        <v>0.011132266488693207</v>
      </c>
      <c r="F236" s="8">
        <f>A236*E236</f>
        <v>0.022264532977386415</v>
      </c>
      <c r="G236" s="8">
        <f>D236*E236</f>
        <v>0.0013806623202625775</v>
      </c>
    </row>
    <row r="237" spans="1:7" ht="15">
      <c r="A237" s="1">
        <v>3</v>
      </c>
      <c r="B237" s="2">
        <v>584654</v>
      </c>
      <c r="C237" s="2">
        <v>86826.4</v>
      </c>
      <c r="D237" s="8">
        <f>C237/B237</f>
        <v>0.14850903269284055</v>
      </c>
      <c r="E237" s="8">
        <f>B237/B$251</f>
        <v>0.007765141440754926</v>
      </c>
      <c r="F237" s="8">
        <f>A237*E237</f>
        <v>0.02329542432226478</v>
      </c>
      <c r="G237" s="8">
        <f>D237*E237</f>
        <v>0.0011531936440896042</v>
      </c>
    </row>
    <row r="238" spans="1:7" ht="15">
      <c r="A238" s="1">
        <v>4</v>
      </c>
      <c r="B238" s="2" t="s">
        <v>203</v>
      </c>
      <c r="C238" s="2">
        <v>115333</v>
      </c>
      <c r="D238" s="8">
        <f>C238/B238</f>
        <v>0.11182179561760712</v>
      </c>
      <c r="E238" s="8">
        <f>B238/B$251</f>
        <v>0.013698643782467292</v>
      </c>
      <c r="F238" s="8">
        <f>A238*E238</f>
        <v>0.05479457512986917</v>
      </c>
      <c r="G238" s="8">
        <f>D238*E238</f>
        <v>0.0015318069452814622</v>
      </c>
    </row>
    <row r="239" spans="1:7" ht="15">
      <c r="A239" s="1">
        <v>5</v>
      </c>
      <c r="B239" s="2">
        <v>814165</v>
      </c>
      <c r="C239" s="2">
        <v>102465</v>
      </c>
      <c r="D239" s="8">
        <f>C239/B239</f>
        <v>0.1258528676619604</v>
      </c>
      <c r="E239" s="8">
        <f>B239/B$251</f>
        <v>0.010813415081590538</v>
      </c>
      <c r="F239" s="8">
        <f>A239*E239</f>
        <v>0.05406707540795269</v>
      </c>
      <c r="G239" s="8">
        <f>D239*E239</f>
        <v>0.001360899297237261</v>
      </c>
    </row>
    <row r="240" spans="1:7" ht="15">
      <c r="A240" s="1">
        <v>6</v>
      </c>
      <c r="B240" s="2">
        <v>978449</v>
      </c>
      <c r="C240" s="2">
        <v>112334</v>
      </c>
      <c r="D240" s="8">
        <f>C240/B240</f>
        <v>0.11480823221240964</v>
      </c>
      <c r="E240" s="8">
        <f>B240/B$251</f>
        <v>0.012995369701678628</v>
      </c>
      <c r="F240" s="8">
        <f>A240*E240</f>
        <v>0.07797221821007178</v>
      </c>
      <c r="G240" s="8">
        <f>D240*E240</f>
        <v>0.0014919754223964325</v>
      </c>
    </row>
    <row r="241" spans="1:7" ht="15">
      <c r="A241" s="1">
        <v>7</v>
      </c>
      <c r="B241" s="2">
        <v>944120</v>
      </c>
      <c r="C241" s="2">
        <v>110044</v>
      </c>
      <c r="D241" s="8">
        <f>C241/B241</f>
        <v>0.11655721730288522</v>
      </c>
      <c r="E241" s="8">
        <f>B241/B$251</f>
        <v>0.012539425603939324</v>
      </c>
      <c r="F241" s="8">
        <f>A241*E241</f>
        <v>0.08777597922757527</v>
      </c>
      <c r="G241" s="8">
        <f>D241*E241</f>
        <v>0.0014615605549717185</v>
      </c>
    </row>
    <row r="242" spans="1:7" ht="15">
      <c r="A242" s="1">
        <v>8</v>
      </c>
      <c r="B242" s="2" t="s">
        <v>204</v>
      </c>
      <c r="C242" s="2">
        <v>313659</v>
      </c>
      <c r="D242" s="8">
        <f>C242/B242</f>
        <v>0.04051316494772124</v>
      </c>
      <c r="E242" s="8">
        <f>B242/B$251</f>
        <v>0.1028281510184498</v>
      </c>
      <c r="F242" s="8">
        <f>A242*E242</f>
        <v>0.8226252081475984</v>
      </c>
      <c r="G242" s="8">
        <f>D242*E242</f>
        <v>0.004165893843479647</v>
      </c>
    </row>
    <row r="243" spans="1:7" ht="15">
      <c r="A243" s="1">
        <v>9</v>
      </c>
      <c r="B243" s="2">
        <v>872043</v>
      </c>
      <c r="C243" s="2">
        <v>106042</v>
      </c>
      <c r="D243" s="8">
        <f>C243/B243</f>
        <v>0.12160180174601481</v>
      </c>
      <c r="E243" s="8">
        <f>B243/B$251</f>
        <v>0.011582127612947569</v>
      </c>
      <c r="F243" s="8">
        <f>A243*E243</f>
        <v>0.10423914851652812</v>
      </c>
      <c r="G243" s="8">
        <f>D243*E243</f>
        <v>0.001408407585786694</v>
      </c>
    </row>
    <row r="244" spans="1:7" ht="15">
      <c r="A244" s="1">
        <v>10</v>
      </c>
      <c r="B244" s="2" t="s">
        <v>205</v>
      </c>
      <c r="C244" s="2">
        <v>608908</v>
      </c>
      <c r="D244" s="8">
        <f>C244/B244</f>
        <v>0.020851299893159467</v>
      </c>
      <c r="E244" s="8">
        <f>B244/B$251</f>
        <v>0.38785463951243243</v>
      </c>
      <c r="F244" s="8">
        <f>A244*E244</f>
        <v>3.8785463951243244</v>
      </c>
      <c r="G244" s="8">
        <f>D244*E244</f>
        <v>0.008087273403426985</v>
      </c>
    </row>
    <row r="245" spans="1:7" ht="15">
      <c r="A245" s="1">
        <v>11</v>
      </c>
      <c r="B245" s="2" t="s">
        <v>206</v>
      </c>
      <c r="C245" s="2">
        <v>592138</v>
      </c>
      <c r="D245" s="8">
        <f>C245/B245</f>
        <v>0.02147248029126143</v>
      </c>
      <c r="E245" s="8">
        <f>B245/B$251</f>
        <v>0.36626141180103494</v>
      </c>
      <c r="F245" s="8">
        <f>A245*E245</f>
        <v>4.028875529811384</v>
      </c>
      <c r="G245" s="8">
        <f>D245*E245</f>
        <v>0.00786454094634731</v>
      </c>
    </row>
    <row r="246" spans="1:7" ht="15">
      <c r="A246" s="1">
        <v>12</v>
      </c>
      <c r="B246" s="2" t="s">
        <v>207</v>
      </c>
      <c r="C246" s="2">
        <v>120346</v>
      </c>
      <c r="D246" s="8">
        <f>C246/B246</f>
        <v>0.10704368167788876</v>
      </c>
      <c r="E246" s="8">
        <f>B246/B$251</f>
        <v>0.014932106113355149</v>
      </c>
      <c r="F246" s="8">
        <f>A246*E246</f>
        <v>0.1791852733602618</v>
      </c>
      <c r="G246" s="8">
        <f>D246*E246</f>
        <v>0.0015983876135784454</v>
      </c>
    </row>
    <row r="247" spans="1:7" ht="15">
      <c r="A247" s="1">
        <v>13</v>
      </c>
      <c r="B247" s="2">
        <v>997143</v>
      </c>
      <c r="C247" s="2">
        <v>113379</v>
      </c>
      <c r="D247" s="8">
        <f>C247/B247</f>
        <v>0.11370385190489228</v>
      </c>
      <c r="E247" s="8">
        <f>B247/B$251</f>
        <v>0.01324365596003566</v>
      </c>
      <c r="F247" s="8">
        <f>A247*E247</f>
        <v>0.17216752748046357</v>
      </c>
      <c r="G247" s="8">
        <f>D247*E247</f>
        <v>0.0015058546959592386</v>
      </c>
    </row>
    <row r="248" spans="1:7" ht="15">
      <c r="A248" s="1">
        <v>14</v>
      </c>
      <c r="B248" s="2">
        <v>955173</v>
      </c>
      <c r="C248" s="2">
        <v>110976</v>
      </c>
      <c r="D248" s="8">
        <f>C248/B248</f>
        <v>0.11618418862342214</v>
      </c>
      <c r="E248" s="8">
        <f>B248/B$251</f>
        <v>0.012686227145269176</v>
      </c>
      <c r="F248" s="8">
        <f>A248*E248</f>
        <v>0.17760718003376846</v>
      </c>
      <c r="G248" s="8">
        <f>D248*E248</f>
        <v>0.0014739390075655323</v>
      </c>
    </row>
    <row r="249" spans="1:7" ht="15">
      <c r="A249" s="1">
        <v>15</v>
      </c>
      <c r="B249" s="2">
        <v>785443</v>
      </c>
      <c r="C249" s="2">
        <v>100641</v>
      </c>
      <c r="D249" s="8">
        <f>C249/B249</f>
        <v>0.1281327862110936</v>
      </c>
      <c r="E249" s="8">
        <f>B249/B$251</f>
        <v>0.010431940923436548</v>
      </c>
      <c r="F249" s="8">
        <f>A249*E249</f>
        <v>0.15647911385154822</v>
      </c>
      <c r="G249" s="8">
        <f>D249*E249</f>
        <v>0.0013366736561094537</v>
      </c>
    </row>
    <row r="250" spans="1:7" ht="15">
      <c r="A250" s="1">
        <v>16</v>
      </c>
      <c r="B250" s="2">
        <v>845943</v>
      </c>
      <c r="C250" s="2">
        <v>104448</v>
      </c>
      <c r="D250" s="8">
        <f>C250/B250</f>
        <v>0.12346931176214</v>
      </c>
      <c r="E250" s="8">
        <f>B250/B$251</f>
        <v>0.011235477813914803</v>
      </c>
      <c r="F250" s="8">
        <f>A250*E250</f>
        <v>0.17976764502263684</v>
      </c>
      <c r="G250" s="8">
        <f>D250*E250</f>
        <v>0.001387236713002854</v>
      </c>
    </row>
    <row r="251" spans="1:7" ht="15">
      <c r="A251" s="11" t="s">
        <v>49</v>
      </c>
      <c r="B251" s="2">
        <f>B236+B237+B238+B239+B240+B241+B242+B243+B244+B245+B246+B247+B248+B249+B250</f>
        <v>75292125</v>
      </c>
      <c r="C251" s="2">
        <f>C236+C237+C238+C239+C240+C241+C242+C243+C244+C245+C246+C247+C248+C249+C250</f>
        <v>2801492.4</v>
      </c>
      <c r="D251" s="12"/>
      <c r="E251" s="12">
        <f>SUM(E236:E250)</f>
        <v>1</v>
      </c>
      <c r="F251" s="12">
        <f>SUM(F236:F250)</f>
        <v>10.019662826623634</v>
      </c>
      <c r="G251" s="12">
        <f>SUM(G236:G250)</f>
        <v>0.03720830564949521</v>
      </c>
    </row>
    <row r="253" spans="1:2" ht="15">
      <c r="A253" s="9">
        <v>1456</v>
      </c>
      <c r="B253" s="10"/>
    </row>
    <row r="254" spans="1:7" ht="15">
      <c r="A254" s="1">
        <v>1</v>
      </c>
      <c r="B254" s="2">
        <v>0</v>
      </c>
      <c r="C254" s="2">
        <v>0</v>
      </c>
      <c r="D254" s="8">
        <f>C254</f>
        <v>0</v>
      </c>
      <c r="E254" s="8">
        <f>B254/B$270</f>
        <v>0</v>
      </c>
      <c r="F254" s="8">
        <f>A254*E254</f>
        <v>0</v>
      </c>
      <c r="G254" s="8">
        <f>D254*E254</f>
        <v>0</v>
      </c>
    </row>
    <row r="255" spans="1:7" ht="15">
      <c r="A255" s="1">
        <v>2</v>
      </c>
      <c r="B255" s="2" t="s">
        <v>208</v>
      </c>
      <c r="C255" s="2">
        <v>169234</v>
      </c>
      <c r="D255" s="8">
        <f>C255/B255</f>
        <v>0.12407093789634974</v>
      </c>
      <c r="E255" s="8">
        <f>B255/B$270</f>
        <v>0.011077692477373674</v>
      </c>
      <c r="F255" s="8">
        <f>A255*E255</f>
        <v>0.022155384954747347</v>
      </c>
      <c r="G255" s="8">
        <f>D255*E255</f>
        <v>0.0013744196953950898</v>
      </c>
    </row>
    <row r="256" spans="1:7" ht="15">
      <c r="A256" s="1">
        <v>3</v>
      </c>
      <c r="B256" s="2">
        <v>951359</v>
      </c>
      <c r="C256" s="2">
        <v>141347</v>
      </c>
      <c r="D256" s="8">
        <f>C256/B256</f>
        <v>0.14857377709150804</v>
      </c>
      <c r="E256" s="8">
        <f>B256/B$270</f>
        <v>0.0077263820922000145</v>
      </c>
      <c r="F256" s="8">
        <f>A256*E256</f>
        <v>0.023179146276600043</v>
      </c>
      <c r="G256" s="8">
        <f>D256*E256</f>
        <v>0.0011479377706903446</v>
      </c>
    </row>
    <row r="257" spans="1:7" ht="15">
      <c r="A257" s="1">
        <v>4</v>
      </c>
      <c r="B257" s="2" t="s">
        <v>209</v>
      </c>
      <c r="C257" s="2">
        <v>187776</v>
      </c>
      <c r="D257" s="8">
        <f>C257/B257</f>
        <v>0.11179804715408431</v>
      </c>
      <c r="E257" s="8">
        <f>B257/B$270</f>
        <v>0.01364073011561266</v>
      </c>
      <c r="F257" s="8">
        <f>A257*E257</f>
        <v>0.05456292046245064</v>
      </c>
      <c r="G257" s="8">
        <f>D257*E257</f>
        <v>0.0015250069886814021</v>
      </c>
    </row>
    <row r="258" spans="1:7" ht="15">
      <c r="A258" s="1">
        <v>5</v>
      </c>
      <c r="B258" s="2" t="s">
        <v>210</v>
      </c>
      <c r="C258" s="2">
        <v>166859</v>
      </c>
      <c r="D258" s="8">
        <f>C258/B258</f>
        <v>0.12586102855763573</v>
      </c>
      <c r="E258" s="8">
        <f>B258/B$270</f>
        <v>0.010766885891564854</v>
      </c>
      <c r="F258" s="8">
        <f>A258*E258</f>
        <v>0.05383442945782427</v>
      </c>
      <c r="G258" s="8">
        <f>D258*E258</f>
        <v>0.0013551313326750493</v>
      </c>
    </row>
    <row r="259" spans="1:7" ht="15">
      <c r="A259" s="1">
        <v>6</v>
      </c>
      <c r="B259" s="2" t="s">
        <v>211</v>
      </c>
      <c r="C259" s="2">
        <v>182875</v>
      </c>
      <c r="D259" s="8">
        <f>C259/B259</f>
        <v>0.11484886736879125</v>
      </c>
      <c r="E259" s="8">
        <f>B259/B$270</f>
        <v>0.012931811723262202</v>
      </c>
      <c r="F259" s="8">
        <f>A259*E259</f>
        <v>0.07759087033957321</v>
      </c>
      <c r="G259" s="8">
        <f>D259*E259</f>
        <v>0.0014852039294431204</v>
      </c>
    </row>
    <row r="260" spans="1:7" ht="15">
      <c r="A260" s="1">
        <v>7</v>
      </c>
      <c r="B260" s="2" t="s">
        <v>212</v>
      </c>
      <c r="C260" s="2">
        <v>167976</v>
      </c>
      <c r="D260" s="8">
        <f>C260/B260</f>
        <v>0.12501376836402067</v>
      </c>
      <c r="E260" s="8">
        <f>B260/B$270</f>
        <v>0.010912421664172485</v>
      </c>
      <c r="F260" s="8">
        <f>A260*E260</f>
        <v>0.07638695164920739</v>
      </c>
      <c r="G260" s="8">
        <f>D260*E260</f>
        <v>0.00136420295421538</v>
      </c>
    </row>
    <row r="261" spans="1:7" ht="15">
      <c r="A261" s="1">
        <v>8</v>
      </c>
      <c r="B261" s="2" t="s">
        <v>213</v>
      </c>
      <c r="C261" s="2">
        <v>441033</v>
      </c>
      <c r="D261" s="8">
        <f>C261/B261</f>
        <v>0.04692918798362177</v>
      </c>
      <c r="E261" s="8">
        <f>B261/B$270</f>
        <v>0.07632376703364449</v>
      </c>
      <c r="F261" s="8">
        <f>A261*E261</f>
        <v>0.6105901362691559</v>
      </c>
      <c r="G261" s="8">
        <f>D261*E261</f>
        <v>0.0035818124107400567</v>
      </c>
    </row>
    <row r="262" spans="1:7" ht="15">
      <c r="A262" s="1">
        <v>9</v>
      </c>
      <c r="B262" s="2" t="s">
        <v>214</v>
      </c>
      <c r="C262" s="2">
        <v>172598</v>
      </c>
      <c r="D262" s="8">
        <f>C262/B262</f>
        <v>0.12168671301061774</v>
      </c>
      <c r="E262" s="8">
        <f>B262/B$270</f>
        <v>0.011519253858884665</v>
      </c>
      <c r="F262" s="8">
        <f>A262*E262</f>
        <v>0.10367328472996198</v>
      </c>
      <c r="G262" s="8">
        <f>D262*E262</f>
        <v>0.0014017401384225493</v>
      </c>
    </row>
    <row r="263" spans="1:7" ht="15">
      <c r="A263" s="1">
        <v>10</v>
      </c>
      <c r="B263" s="2" t="s">
        <v>215</v>
      </c>
      <c r="C263" s="2">
        <v>970156</v>
      </c>
      <c r="D263" s="8">
        <f>C263/B263</f>
        <v>0.021318314761547944</v>
      </c>
      <c r="E263" s="8">
        <f>B263/B$270</f>
        <v>0.36959020610521104</v>
      </c>
      <c r="F263" s="8">
        <f>A263*E263</f>
        <v>3.6959020610521103</v>
      </c>
      <c r="G263" s="8">
        <f>D263*E263</f>
        <v>0.007879040346536267</v>
      </c>
    </row>
    <row r="264" spans="1:7" ht="15">
      <c r="A264" s="1">
        <v>11</v>
      </c>
      <c r="B264" s="2" t="s">
        <v>216</v>
      </c>
      <c r="C264" s="2" t="s">
        <v>217</v>
      </c>
      <c r="D264" s="8">
        <f>C264/B264</f>
        <v>0.020571371356644268</v>
      </c>
      <c r="E264" s="8">
        <f>B264/B$270</f>
        <v>0.3974490990056553</v>
      </c>
      <c r="F264" s="8">
        <f>A264*E264</f>
        <v>4.371940089062208</v>
      </c>
      <c r="G264" s="8">
        <f>D264*E264</f>
        <v>0.008176073011009009</v>
      </c>
    </row>
    <row r="265" spans="1:7" ht="15">
      <c r="A265" s="1">
        <v>12</v>
      </c>
      <c r="B265" s="2" t="s">
        <v>218</v>
      </c>
      <c r="C265" s="2">
        <v>276513</v>
      </c>
      <c r="D265" s="8">
        <f>C265/B265</f>
        <v>0.07317210646371734</v>
      </c>
      <c r="E265" s="8">
        <f>B265/B$270</f>
        <v>0.030690343333587344</v>
      </c>
      <c r="F265" s="8">
        <f>A265*E265</f>
        <v>0.3682841200030481</v>
      </c>
      <c r="G265" s="8">
        <f>D265*E265</f>
        <v>0.0022456770698132907</v>
      </c>
    </row>
    <row r="266" spans="1:7" ht="15">
      <c r="A266" s="1">
        <v>13</v>
      </c>
      <c r="B266" s="2" t="s">
        <v>219</v>
      </c>
      <c r="C266" s="2">
        <v>184602</v>
      </c>
      <c r="D266" s="8">
        <f>C266/B266</f>
        <v>0.1137538359152586</v>
      </c>
      <c r="E266" s="8">
        <f>B266/B$270</f>
        <v>0.013179596121825756</v>
      </c>
      <c r="F266" s="8">
        <f>A266*E266</f>
        <v>0.17133474958373482</v>
      </c>
      <c r="G266" s="8">
        <f>D266*E266</f>
        <v>0.0014992296146715458</v>
      </c>
    </row>
    <row r="267" spans="1:7" ht="15">
      <c r="A267" s="1">
        <v>14</v>
      </c>
      <c r="B267" s="2" t="s">
        <v>220</v>
      </c>
      <c r="C267" s="2">
        <v>180737</v>
      </c>
      <c r="D267" s="8">
        <f>C267/B267</f>
        <v>0.11622883454125697</v>
      </c>
      <c r="E267" s="8">
        <f>B267/B$270</f>
        <v>0.012628882910859038</v>
      </c>
      <c r="F267" s="8">
        <f>A267*E267</f>
        <v>0.17680436075202655</v>
      </c>
      <c r="G267" s="8">
        <f>D267*E267</f>
        <v>0.0014678403422871428</v>
      </c>
    </row>
    <row r="268" spans="1:7" ht="15">
      <c r="A268" s="1">
        <v>15</v>
      </c>
      <c r="B268" s="2" t="s">
        <v>221</v>
      </c>
      <c r="C268" s="2">
        <v>163893</v>
      </c>
      <c r="D268" s="8">
        <f>C268/B268</f>
        <v>0.12815955333823367</v>
      </c>
      <c r="E268" s="8">
        <f>B268/B$270</f>
        <v>0.010385829058375673</v>
      </c>
      <c r="F268" s="8">
        <f>A268*E268</f>
        <v>0.1557874358756351</v>
      </c>
      <c r="G268" s="8">
        <f>D268*E268</f>
        <v>0.0013310432131686744</v>
      </c>
    </row>
    <row r="269" spans="1:7" ht="15">
      <c r="A269" s="1">
        <v>16</v>
      </c>
      <c r="B269" s="2" t="s">
        <v>222</v>
      </c>
      <c r="C269" s="2">
        <v>170013</v>
      </c>
      <c r="D269" s="8">
        <f>C269/B269</f>
        <v>0.12353351498637602</v>
      </c>
      <c r="E269" s="8">
        <f>B269/B$270</f>
        <v>0.011177098607770851</v>
      </c>
      <c r="F269" s="8">
        <f>A269*E269</f>
        <v>0.17883357772433361</v>
      </c>
      <c r="G269" s="8">
        <f>D269*E269</f>
        <v>0.001380746278367263</v>
      </c>
    </row>
    <row r="270" spans="1:8" ht="15">
      <c r="A270" s="11" t="s">
        <v>49</v>
      </c>
      <c r="B270" s="2">
        <f>B255+B256+B257+B258+B259+B260+B261+B262+B263+B264+B265+B266+B267+B268+B269</f>
        <v>123131239</v>
      </c>
      <c r="C270" s="2">
        <f>C255+C256+C257+C258+C259+C260+C261+C262+C263+C264+C265+C266+C267+C268+C269</f>
        <v>4582342</v>
      </c>
      <c r="D270" s="12"/>
      <c r="E270" s="12">
        <f>SUM(E255:E269)</f>
        <v>1</v>
      </c>
      <c r="F270" s="12">
        <f>SUM(F255:F269)</f>
        <v>10.140859518192615</v>
      </c>
      <c r="G270" s="12">
        <f>SUM(G255:G269)</f>
        <v>0.03721510509611618</v>
      </c>
      <c r="H270" s="13"/>
    </row>
    <row r="271" ht="15">
      <c r="A271" s="11"/>
    </row>
    <row r="272" spans="1:2" ht="15">
      <c r="A272" s="9">
        <v>1457</v>
      </c>
      <c r="B272" s="10"/>
    </row>
    <row r="273" spans="1:7" ht="15">
      <c r="A273" s="1">
        <v>1</v>
      </c>
      <c r="B273" s="2">
        <v>0</v>
      </c>
      <c r="C273" s="2">
        <v>0</v>
      </c>
      <c r="D273" s="8">
        <f>C273</f>
        <v>0</v>
      </c>
      <c r="E273" s="8">
        <f>B273/B$289</f>
        <v>0</v>
      </c>
      <c r="F273" s="8">
        <f>A273*E273</f>
        <v>0</v>
      </c>
      <c r="G273" s="8">
        <f>D273*E273</f>
        <v>0</v>
      </c>
    </row>
    <row r="274" spans="1:7" ht="15">
      <c r="A274" s="1">
        <v>2</v>
      </c>
      <c r="B274" s="2">
        <v>970872</v>
      </c>
      <c r="C274" s="2">
        <v>120163</v>
      </c>
      <c r="D274" s="8">
        <f>C274/B274</f>
        <v>0.12376811773333662</v>
      </c>
      <c r="E274" s="8">
        <f>B274/B$289</f>
        <v>0.01103189998431241</v>
      </c>
      <c r="F274" s="8">
        <f>A274*E274</f>
        <v>0.02206379996862482</v>
      </c>
      <c r="G274" s="8">
        <f>D274*E274</f>
        <v>0.001365397496080773</v>
      </c>
    </row>
    <row r="275" spans="1:7" ht="15">
      <c r="A275" s="1">
        <v>3</v>
      </c>
      <c r="B275" s="2">
        <v>673646</v>
      </c>
      <c r="C275" s="2">
        <v>100103</v>
      </c>
      <c r="D275" s="8">
        <f>C275/B275</f>
        <v>0.14859881896426314</v>
      </c>
      <c r="E275" s="8">
        <f>B275/B$289</f>
        <v>0.007654557240122404</v>
      </c>
      <c r="F275" s="8">
        <f>A275*E275</f>
        <v>0.022963671720367212</v>
      </c>
      <c r="G275" s="8">
        <f>D275*E275</f>
        <v>0.0011374581655765389</v>
      </c>
    </row>
    <row r="276" spans="1:7" ht="15">
      <c r="A276" s="1">
        <v>4</v>
      </c>
      <c r="B276" s="2" t="s">
        <v>223</v>
      </c>
      <c r="C276" s="2">
        <v>133028</v>
      </c>
      <c r="D276" s="8">
        <f>C276/B276</f>
        <v>0.1118333445423364</v>
      </c>
      <c r="E276" s="8">
        <f>B276/B$289</f>
        <v>0.013516370509541215</v>
      </c>
      <c r="F276" s="8">
        <f>A276*E276</f>
        <v>0.05406548203816486</v>
      </c>
      <c r="G276" s="8">
        <f>D276*E276</f>
        <v>0.0015115809201553976</v>
      </c>
    </row>
    <row r="277" spans="1:7" ht="15">
      <c r="A277" s="1">
        <v>5</v>
      </c>
      <c r="B277" s="2">
        <v>938615</v>
      </c>
      <c r="C277" s="2">
        <v>118163</v>
      </c>
      <c r="D277" s="8">
        <f>C277/B277</f>
        <v>0.12589080719997017</v>
      </c>
      <c r="E277" s="8">
        <f>B277/B$289</f>
        <v>0.010665367632165098</v>
      </c>
      <c r="F277" s="8">
        <f>A277*E277</f>
        <v>0.05332683816082549</v>
      </c>
      <c r="G277" s="8">
        <f>D277*E277</f>
        <v>0.0013426717402976987</v>
      </c>
    </row>
    <row r="278" spans="1:7" ht="15">
      <c r="A278" s="1">
        <v>6</v>
      </c>
      <c r="B278" s="2" t="s">
        <v>224</v>
      </c>
      <c r="C278" s="2">
        <v>129392</v>
      </c>
      <c r="D278" s="8">
        <f>C278/B278</f>
        <v>0.11498444859148671</v>
      </c>
      <c r="E278" s="8">
        <f>B278/B$289</f>
        <v>0.012786646491346703</v>
      </c>
      <c r="F278" s="8">
        <f>A278*E278</f>
        <v>0.07671987894808022</v>
      </c>
      <c r="G278" s="8">
        <f>D278*E278</f>
        <v>0.0014702654961417688</v>
      </c>
    </row>
    <row r="279" spans="1:7" ht="15">
      <c r="A279" s="1">
        <v>7</v>
      </c>
      <c r="B279" s="2">
        <v>948710</v>
      </c>
      <c r="C279" s="2">
        <v>118794</v>
      </c>
      <c r="D279" s="8">
        <f>C279/B279</f>
        <v>0.12521634640722665</v>
      </c>
      <c r="E279" s="8">
        <f>B279/B$289</f>
        <v>0.010780075884480166</v>
      </c>
      <c r="F279" s="8">
        <f>A279*E279</f>
        <v>0.07546053119136116</v>
      </c>
      <c r="G279" s="8">
        <f>D279*E279</f>
        <v>0.0013498417162472586</v>
      </c>
    </row>
    <row r="280" spans="1:7" ht="15">
      <c r="A280" s="1">
        <v>8</v>
      </c>
      <c r="B280" s="2" t="s">
        <v>225</v>
      </c>
      <c r="C280" s="2">
        <v>263807</v>
      </c>
      <c r="D280" s="8">
        <f>C280/B280</f>
        <v>0.055514356961732306</v>
      </c>
      <c r="E280" s="8">
        <f>B280/B$289</f>
        <v>0.053996963884478895</v>
      </c>
      <c r="F280" s="8">
        <f>A280*E280</f>
        <v>0.43197571107583116</v>
      </c>
      <c r="G280" s="8">
        <f>D280*E280</f>
        <v>0.0029976067279327287</v>
      </c>
    </row>
    <row r="281" spans="1:7" ht="15">
      <c r="A281" s="1">
        <v>9</v>
      </c>
      <c r="B281" s="2" t="s">
        <v>226</v>
      </c>
      <c r="C281" s="2">
        <v>122064</v>
      </c>
      <c r="D281" s="8">
        <f>C281/B281</f>
        <v>0.12186779285350587</v>
      </c>
      <c r="E281" s="8">
        <f>B281/B$289</f>
        <v>0.011381172124942477</v>
      </c>
      <c r="F281" s="8">
        <f>A281*E281</f>
        <v>0.1024305491244823</v>
      </c>
      <c r="G281" s="8">
        <f>D281*E281</f>
        <v>0.001386998326952585</v>
      </c>
    </row>
    <row r="282" spans="1:7" ht="15">
      <c r="A282" s="1">
        <v>10</v>
      </c>
      <c r="B282" s="2" t="s">
        <v>227</v>
      </c>
      <c r="C282" s="2">
        <v>663166</v>
      </c>
      <c r="D282" s="8">
        <f>C282/B282</f>
        <v>0.022083302808506105</v>
      </c>
      <c r="E282" s="8">
        <f>B282/B$289</f>
        <v>0.34122949565843746</v>
      </c>
      <c r="F282" s="8">
        <f>A282*E282</f>
        <v>3.4122949565843745</v>
      </c>
      <c r="G282" s="8">
        <f>D282*E282</f>
        <v>0.007535474279819094</v>
      </c>
    </row>
    <row r="283" spans="1:7" ht="15">
      <c r="A283" s="1">
        <v>11</v>
      </c>
      <c r="B283" s="2" t="s">
        <v>228</v>
      </c>
      <c r="C283" s="2">
        <v>734253</v>
      </c>
      <c r="D283" s="8">
        <f>C283/B283</f>
        <v>0.01997700986807201</v>
      </c>
      <c r="E283" s="8">
        <f>B283/B$289</f>
        <v>0.4176414406156571</v>
      </c>
      <c r="F283" s="8">
        <f>A283*E283</f>
        <v>4.594055846772228</v>
      </c>
      <c r="G283" s="8">
        <f>D283*E283</f>
        <v>0.008343227180494793</v>
      </c>
    </row>
    <row r="284" spans="1:7" ht="15">
      <c r="A284" s="1">
        <v>12</v>
      </c>
      <c r="B284" s="2" t="s">
        <v>229</v>
      </c>
      <c r="C284" s="2">
        <v>280775</v>
      </c>
      <c r="D284" s="8">
        <f>C284/B284</f>
        <v>0.051129203784772044</v>
      </c>
      <c r="E284" s="8">
        <f>B284/B$289</f>
        <v>0.06239901668381817</v>
      </c>
      <c r="F284" s="8">
        <f>A284*E284</f>
        <v>0.748788200205818</v>
      </c>
      <c r="G284" s="8">
        <f>D284*E284</f>
        <v>0.0031904120399963297</v>
      </c>
    </row>
    <row r="285" spans="1:7" ht="15">
      <c r="A285" s="1">
        <v>13</v>
      </c>
      <c r="B285" s="2" t="s">
        <v>230</v>
      </c>
      <c r="C285" s="2">
        <v>130676</v>
      </c>
      <c r="D285" s="8">
        <f>C285/B285</f>
        <v>0.11380052077436885</v>
      </c>
      <c r="E285" s="8">
        <f>B285/B$289</f>
        <v>0.01304787905407314</v>
      </c>
      <c r="F285" s="8">
        <f>A285*E285</f>
        <v>0.16962242770295083</v>
      </c>
      <c r="G285" s="8">
        <f>D285*E285</f>
        <v>0.0014848554313545024</v>
      </c>
    </row>
    <row r="286" spans="1:7" ht="15">
      <c r="A286" s="1">
        <v>14</v>
      </c>
      <c r="B286" s="2" t="s">
        <v>231</v>
      </c>
      <c r="C286" s="2">
        <v>128003</v>
      </c>
      <c r="D286" s="8">
        <f>C286/B286</f>
        <v>0.11619418498043808</v>
      </c>
      <c r="E286" s="8">
        <f>B286/B$289</f>
        <v>0.012517687171654019</v>
      </c>
      <c r="F286" s="8">
        <f>A286*E286</f>
        <v>0.17524762040315625</v>
      </c>
      <c r="G286" s="8">
        <f>D286*E286</f>
        <v>0.001454482458750424</v>
      </c>
    </row>
    <row r="287" spans="1:7" ht="15">
      <c r="A287" s="1">
        <v>15</v>
      </c>
      <c r="B287" s="2">
        <v>905666</v>
      </c>
      <c r="C287" s="2">
        <v>116073</v>
      </c>
      <c r="D287" s="8">
        <f>C287/B287</f>
        <v>0.12816314182049454</v>
      </c>
      <c r="E287" s="8">
        <f>B287/B$289</f>
        <v>0.010290972168516842</v>
      </c>
      <c r="F287" s="8">
        <f>A287*E287</f>
        <v>0.15436458252775262</v>
      </c>
      <c r="G287" s="8">
        <f>D287*E287</f>
        <v>0.0013189233255043863</v>
      </c>
    </row>
    <row r="288" spans="1:7" ht="15">
      <c r="A288" s="1">
        <v>16</v>
      </c>
      <c r="B288" s="2">
        <v>973385</v>
      </c>
      <c r="C288" s="2">
        <v>120334</v>
      </c>
      <c r="D288" s="8">
        <f>C288/B288</f>
        <v>0.1236242596711476</v>
      </c>
      <c r="E288" s="8">
        <f>B288/B$289</f>
        <v>0.011060454896453844</v>
      </c>
      <c r="F288" s="8">
        <f>A288*E288</f>
        <v>0.1769672783432615</v>
      </c>
      <c r="G288" s="8">
        <f>D288*E288</f>
        <v>0.001367340548200226</v>
      </c>
    </row>
    <row r="289" spans="1:7" ht="15">
      <c r="A289" s="11" t="s">
        <v>49</v>
      </c>
      <c r="B289" s="2">
        <f>B274+B275+B276+B277+B278+B279+B280+B281+B282+B283+B284+B285+B286+B287+B288</f>
        <v>88005874</v>
      </c>
      <c r="C289" s="2">
        <f>C274+C275+C276+C277+C278+C279+C280+C281+C282+C283+C284+C285+C286+C287+C288</f>
        <v>3278794</v>
      </c>
      <c r="D289" s="12"/>
      <c r="E289" s="12">
        <f>SUM(E274:E288)</f>
        <v>0.9999999999999999</v>
      </c>
      <c r="F289" s="12">
        <f>SUM(F274:F288)</f>
        <v>10.27034737476728</v>
      </c>
      <c r="G289" s="12">
        <f>SUM(G274:G288)</f>
        <v>0.037256535853504504</v>
      </c>
    </row>
    <row r="291" spans="1:2" ht="15">
      <c r="A291" s="9">
        <v>1458</v>
      </c>
      <c r="B291" s="10"/>
    </row>
    <row r="292" spans="1:7" ht="15">
      <c r="A292" s="1">
        <v>1</v>
      </c>
      <c r="B292" s="2">
        <v>0</v>
      </c>
      <c r="C292" s="2">
        <v>0</v>
      </c>
      <c r="D292" s="8">
        <f>C292</f>
        <v>0</v>
      </c>
      <c r="E292" s="8">
        <f>B292/B$308</f>
        <v>0</v>
      </c>
      <c r="F292" s="8">
        <f>A292*E292</f>
        <v>0</v>
      </c>
      <c r="G292" s="8">
        <f>D292*E292</f>
        <v>0</v>
      </c>
    </row>
    <row r="293" spans="1:7" ht="15">
      <c r="A293" s="1">
        <v>2</v>
      </c>
      <c r="B293" s="2" t="s">
        <v>232</v>
      </c>
      <c r="C293" s="2">
        <v>198959</v>
      </c>
      <c r="D293" s="8">
        <f>C293/B293</f>
        <v>0.12048847250903849</v>
      </c>
      <c r="E293" s="8">
        <f>B293/B$308</f>
        <v>0.01180882049744693</v>
      </c>
      <c r="F293" s="8">
        <f>A293*E293</f>
        <v>0.02361764099489386</v>
      </c>
      <c r="G293" s="8">
        <f>D293*E293</f>
        <v>0.0014228267438708047</v>
      </c>
    </row>
    <row r="294" spans="1:7" ht="15">
      <c r="A294" s="1">
        <v>3</v>
      </c>
      <c r="B294" s="2" t="s">
        <v>233</v>
      </c>
      <c r="C294" s="2">
        <v>163515</v>
      </c>
      <c r="D294" s="8">
        <f>C294/B294</f>
        <v>0.14660683385186446</v>
      </c>
      <c r="E294" s="8">
        <f>B294/B$308</f>
        <v>0.007976122478708802</v>
      </c>
      <c r="F294" s="8">
        <f>A294*E294</f>
        <v>0.023928367436126405</v>
      </c>
      <c r="G294" s="8">
        <f>D294*E294</f>
        <v>0.0011693540630181827</v>
      </c>
    </row>
    <row r="295" spans="1:7" ht="15">
      <c r="A295" s="1">
        <v>4</v>
      </c>
      <c r="B295" s="2" t="s">
        <v>234</v>
      </c>
      <c r="C295" s="2">
        <v>214367</v>
      </c>
      <c r="D295" s="8">
        <f>C295/B295</f>
        <v>0.11180320857846204</v>
      </c>
      <c r="E295" s="8">
        <f>B295/B$308</f>
        <v>0.01371172495653942</v>
      </c>
      <c r="F295" s="8">
        <f>A295*E295</f>
        <v>0.05484689982615768</v>
      </c>
      <c r="G295" s="8">
        <f>D295*E295</f>
        <v>0.0015330148452864802</v>
      </c>
    </row>
    <row r="296" spans="1:7" ht="15">
      <c r="A296" s="1">
        <v>5</v>
      </c>
      <c r="B296" s="2" t="s">
        <v>235</v>
      </c>
      <c r="C296" s="2">
        <v>190448</v>
      </c>
      <c r="D296" s="8">
        <f>C296/B296</f>
        <v>0.125909373388515</v>
      </c>
      <c r="E296" s="8">
        <f>B296/B$308</f>
        <v>0.01081699886028831</v>
      </c>
      <c r="F296" s="8">
        <f>A296*E296</f>
        <v>0.05408499430144155</v>
      </c>
      <c r="G296" s="8">
        <f>D296*E296</f>
        <v>0.001361961548443182</v>
      </c>
    </row>
    <row r="297" spans="1:7" ht="15">
      <c r="A297" s="1">
        <v>6</v>
      </c>
      <c r="B297" s="2" t="s">
        <v>236</v>
      </c>
      <c r="C297" s="2">
        <v>206806</v>
      </c>
      <c r="D297" s="8">
        <f>C297/B297</f>
        <v>0.11597335157748342</v>
      </c>
      <c r="E297" s="8">
        <f>B297/B$308</f>
        <v>0.012752441991592723</v>
      </c>
      <c r="F297" s="8">
        <f>A297*E297</f>
        <v>0.07651465194955634</v>
      </c>
      <c r="G297" s="8">
        <f>D297*E297</f>
        <v>0.0014789434385624458</v>
      </c>
    </row>
    <row r="298" spans="1:7" ht="15">
      <c r="A298" s="1">
        <v>7</v>
      </c>
      <c r="B298" s="2" t="s">
        <v>237</v>
      </c>
      <c r="C298" s="2">
        <v>191555</v>
      </c>
      <c r="D298" s="8">
        <f>C298/B298</f>
        <v>0.125175620307262</v>
      </c>
      <c r="E298" s="8">
        <f>B298/B$308</f>
        <v>0.010943649384436262</v>
      </c>
      <c r="F298" s="8">
        <f>A298*E298</f>
        <v>0.07660554569105384</v>
      </c>
      <c r="G298" s="8">
        <f>D298*E298</f>
        <v>0.001369878100121995</v>
      </c>
    </row>
    <row r="299" spans="1:7" ht="15">
      <c r="A299" s="1">
        <v>8</v>
      </c>
      <c r="B299" s="2" t="s">
        <v>238</v>
      </c>
      <c r="C299" s="2">
        <v>334545</v>
      </c>
      <c r="D299" s="8">
        <f>C299/B299</f>
        <v>0.07000050217819793</v>
      </c>
      <c r="E299" s="8">
        <f>B299/B$308</f>
        <v>0.03417762010149062</v>
      </c>
      <c r="F299" s="8">
        <f>A299*E299</f>
        <v>0.27342096081192496</v>
      </c>
      <c r="G299" s="8">
        <f>D299*E299</f>
        <v>0.0023924505703600157</v>
      </c>
    </row>
    <row r="300" spans="1:7" ht="15">
      <c r="A300" s="1">
        <v>9</v>
      </c>
      <c r="B300" s="2" t="s">
        <v>239</v>
      </c>
      <c r="C300" s="2">
        <v>194229</v>
      </c>
      <c r="D300" s="8">
        <f>C300/B300</f>
        <v>0.12345952886436735</v>
      </c>
      <c r="E300" s="8">
        <f>B300/B$308</f>
        <v>0.011250657120273158</v>
      </c>
      <c r="F300" s="8">
        <f>A300*E300</f>
        <v>0.10125591408245843</v>
      </c>
      <c r="G300" s="8">
        <f>D300*E300</f>
        <v>0.0013890008274834642</v>
      </c>
    </row>
    <row r="301" spans="1:7" ht="15">
      <c r="A301" s="1">
        <v>10</v>
      </c>
      <c r="B301" s="2" t="s">
        <v>240</v>
      </c>
      <c r="C301" s="2" t="s">
        <v>241</v>
      </c>
      <c r="D301" s="8">
        <f>C301/B301</f>
        <v>0.023423041736405813</v>
      </c>
      <c r="E301" s="8">
        <f>B301/B$308</f>
        <v>0.3072058284127829</v>
      </c>
      <c r="F301" s="8">
        <f>A301*E301</f>
        <v>3.072058284127829</v>
      </c>
      <c r="G301" s="8">
        <f>D301*E301</f>
        <v>0.007195694940579736</v>
      </c>
    </row>
    <row r="302" spans="1:7" ht="15">
      <c r="A302" s="1">
        <v>11</v>
      </c>
      <c r="B302" s="2" t="s">
        <v>242</v>
      </c>
      <c r="C302" s="2" t="s">
        <v>243</v>
      </c>
      <c r="D302" s="8">
        <f>C302/B302</f>
        <v>0.0197634512107785</v>
      </c>
      <c r="E302" s="8">
        <f>B302/B$308</f>
        <v>0.4323788823016155</v>
      </c>
      <c r="F302" s="8">
        <f>A302*E302</f>
        <v>4.75616770531777</v>
      </c>
      <c r="G302" s="8">
        <f>D302*E302</f>
        <v>0.008545298944938917</v>
      </c>
    </row>
    <row r="303" spans="1:7" ht="15">
      <c r="A303" s="1">
        <v>12</v>
      </c>
      <c r="B303" s="2" t="s">
        <v>244</v>
      </c>
      <c r="C303" s="2">
        <v>568205</v>
      </c>
      <c r="D303" s="8">
        <f>C303/B303</f>
        <v>0.040837220333623206</v>
      </c>
      <c r="E303" s="8">
        <f>B303/B$308</f>
        <v>0.09950325962406321</v>
      </c>
      <c r="F303" s="8">
        <f>A303*E303</f>
        <v>1.1940391154887586</v>
      </c>
      <c r="G303" s="8">
        <f>D303*E303</f>
        <v>0.004063436537181583</v>
      </c>
    </row>
    <row r="304" spans="1:7" ht="15">
      <c r="A304" s="1">
        <v>13</v>
      </c>
      <c r="B304" s="2" t="s">
        <v>245</v>
      </c>
      <c r="C304" s="2">
        <v>210068</v>
      </c>
      <c r="D304" s="8">
        <f>C304/B304</f>
        <v>0.11417483748940148</v>
      </c>
      <c r="E304" s="8">
        <f>B304/B$308</f>
        <v>0.0131576378525878</v>
      </c>
      <c r="F304" s="8">
        <f>A304*E304</f>
        <v>0.17104929208364142</v>
      </c>
      <c r="G304" s="8">
        <f>D304*E304</f>
        <v>0.0015022711635636096</v>
      </c>
    </row>
    <row r="305" spans="1:7" ht="15">
      <c r="A305" s="1">
        <v>14</v>
      </c>
      <c r="B305" s="2" t="s">
        <v>246</v>
      </c>
      <c r="C305" s="2">
        <v>206475</v>
      </c>
      <c r="D305" s="8">
        <f>C305/B305</f>
        <v>0.116179292261466</v>
      </c>
      <c r="E305" s="8">
        <f>B305/B$308</f>
        <v>0.012709462338846862</v>
      </c>
      <c r="F305" s="8">
        <f>A305*E305</f>
        <v>0.17793247274385607</v>
      </c>
      <c r="G305" s="8">
        <f>D305*E305</f>
        <v>0.0014765763395509848</v>
      </c>
    </row>
    <row r="306" spans="1:7" ht="15">
      <c r="A306" s="1">
        <v>15</v>
      </c>
      <c r="B306" s="2" t="s">
        <v>247</v>
      </c>
      <c r="C306" s="2">
        <v>187222</v>
      </c>
      <c r="D306" s="8">
        <f>C306/B306</f>
        <v>0.12810701700366073</v>
      </c>
      <c r="E306" s="8">
        <f>B306/B$308</f>
        <v>0.010451350000904648</v>
      </c>
      <c r="F306" s="8">
        <f>A306*E306</f>
        <v>0.15677025001356973</v>
      </c>
      <c r="G306" s="8">
        <f>D306*E306</f>
        <v>0.0013388912722771013</v>
      </c>
    </row>
    <row r="307" spans="1:7" ht="15">
      <c r="A307" s="1">
        <v>16</v>
      </c>
      <c r="B307" s="2" t="s">
        <v>248</v>
      </c>
      <c r="C307" s="2">
        <v>193403</v>
      </c>
      <c r="D307" s="8">
        <f>C307/B307</f>
        <v>0.12398264013539156</v>
      </c>
      <c r="E307" s="8">
        <f>B307/B$308</f>
        <v>0.011155544078422919</v>
      </c>
      <c r="F307" s="8">
        <f>A307*E307</f>
        <v>0.1784887052547667</v>
      </c>
      <c r="G307" s="8">
        <f>D307*E307</f>
        <v>0.001383093806989607</v>
      </c>
    </row>
    <row r="308" spans="1:7" ht="15">
      <c r="A308" s="11" t="s">
        <v>49</v>
      </c>
      <c r="B308" s="2">
        <f>B293+B294+B295+B296+B297+B298+B299+B300+B301+B302+B303+B304+B305+B306+B307</f>
        <v>139833610</v>
      </c>
      <c r="C308" s="2">
        <f>C293+C294+C295+C296+C297+C298+C299+C300+C301+C302+C303+C304+C305+C306+C307</f>
        <v>5260917</v>
      </c>
      <c r="D308" s="12"/>
      <c r="E308" s="12">
        <f>SUM(E293:E307)</f>
        <v>1.0000000000000002</v>
      </c>
      <c r="F308" s="12">
        <f>SUM(F293:F307)</f>
        <v>10.390780800123805</v>
      </c>
      <c r="G308" s="12">
        <f>SUM(G293:G307)</f>
        <v>0.03762269314222812</v>
      </c>
    </row>
    <row r="310" spans="1:2" ht="15">
      <c r="A310" s="9">
        <v>1459</v>
      </c>
      <c r="B310" s="10"/>
    </row>
    <row r="311" spans="1:7" ht="15">
      <c r="A311" s="1">
        <v>1</v>
      </c>
      <c r="B311" s="2">
        <v>0</v>
      </c>
      <c r="C311" s="2">
        <v>0</v>
      </c>
      <c r="D311" s="8">
        <f>C311</f>
        <v>0</v>
      </c>
      <c r="E311" s="8">
        <f>B311/B$327</f>
        <v>0</v>
      </c>
      <c r="F311" s="8">
        <f>A311*E311</f>
        <v>0</v>
      </c>
      <c r="G311" s="8">
        <f>D311*E311</f>
        <v>0</v>
      </c>
    </row>
    <row r="312" spans="1:7" ht="15">
      <c r="A312" s="1">
        <v>2</v>
      </c>
      <c r="B312" s="2">
        <v>829152</v>
      </c>
      <c r="C312" s="2">
        <v>100026</v>
      </c>
      <c r="D312" s="8">
        <f>C312/B312</f>
        <v>0.12063650573115665</v>
      </c>
      <c r="E312" s="8">
        <f>B312/B$327</f>
        <v>0.011806584308932805</v>
      </c>
      <c r="F312" s="8">
        <f>A312*E312</f>
        <v>0.02361316861786561</v>
      </c>
      <c r="G312" s="8">
        <f>D312*E312</f>
        <v>0.0014243050756499566</v>
      </c>
    </row>
    <row r="313" spans="1:7" ht="15">
      <c r="A313" s="1">
        <v>3</v>
      </c>
      <c r="B313" s="2">
        <v>560697</v>
      </c>
      <c r="C313" s="2">
        <v>82254.7</v>
      </c>
      <c r="D313" s="8">
        <f>C313/B313</f>
        <v>0.14670080275086186</v>
      </c>
      <c r="E313" s="8">
        <f>B313/B$327</f>
        <v>0.007983960000416929</v>
      </c>
      <c r="F313" s="8">
        <f>A313*E313</f>
        <v>0.023951880001250786</v>
      </c>
      <c r="G313" s="8">
        <f>D313*E313</f>
        <v>0.0011712533411919349</v>
      </c>
    </row>
    <row r="314" spans="1:7" ht="15">
      <c r="A314" s="1">
        <v>4</v>
      </c>
      <c r="B314" s="2">
        <v>965015</v>
      </c>
      <c r="C314" s="2">
        <v>107932</v>
      </c>
      <c r="D314" s="8">
        <f>C314/B314</f>
        <v>0.1118448936026901</v>
      </c>
      <c r="E314" s="8">
        <f>B314/B$327</f>
        <v>0.013741184917704824</v>
      </c>
      <c r="F314" s="8">
        <f>A314*E314</f>
        <v>0.054964739670819295</v>
      </c>
      <c r="G314" s="8">
        <f>D314*E314</f>
        <v>0.001536881365095586</v>
      </c>
    </row>
    <row r="315" spans="1:7" ht="15">
      <c r="A315" s="1">
        <v>5</v>
      </c>
      <c r="B315" s="2">
        <v>761458</v>
      </c>
      <c r="C315" s="2">
        <v>95870.7</v>
      </c>
      <c r="D315" s="8">
        <f>C315/B315</f>
        <v>0.12590412077882168</v>
      </c>
      <c r="E315" s="8">
        <f>B315/B$327</f>
        <v>0.010842665849821692</v>
      </c>
      <c r="F315" s="8">
        <f>A315*E315</f>
        <v>0.05421332924910846</v>
      </c>
      <c r="G315" s="8">
        <f>D315*E315</f>
        <v>0.0013651363107203556</v>
      </c>
    </row>
    <row r="316" spans="1:7" ht="15">
      <c r="A316" s="1">
        <v>6</v>
      </c>
      <c r="B316" s="2">
        <v>896993</v>
      </c>
      <c r="C316" s="2">
        <v>104053</v>
      </c>
      <c r="D316" s="8">
        <f>C316/B316</f>
        <v>0.11600202008265394</v>
      </c>
      <c r="E316" s="8">
        <f>B316/B$327</f>
        <v>0.012772595952277222</v>
      </c>
      <c r="F316" s="8">
        <f>A316*E316</f>
        <v>0.07663557571366333</v>
      </c>
      <c r="G316" s="8">
        <f>D316*E316</f>
        <v>0.0014816469321636866</v>
      </c>
    </row>
    <row r="317" spans="1:7" ht="15">
      <c r="A317" s="1">
        <v>7</v>
      </c>
      <c r="B317" s="2">
        <v>770267</v>
      </c>
      <c r="C317" s="2">
        <v>96421.6</v>
      </c>
      <c r="D317" s="8">
        <f>C317/B317</f>
        <v>0.12517945076187867</v>
      </c>
      <c r="E317" s="8">
        <f>B317/B$327</f>
        <v>0.010968100270986193</v>
      </c>
      <c r="F317" s="8">
        <f>A317*E317</f>
        <v>0.07677670189690336</v>
      </c>
      <c r="G317" s="8">
        <f>D317*E317</f>
        <v>0.0013729807678232642</v>
      </c>
    </row>
    <row r="318" spans="1:7" ht="15">
      <c r="A318" s="1">
        <v>8</v>
      </c>
      <c r="B318" s="2" t="s">
        <v>249</v>
      </c>
      <c r="C318" s="2">
        <v>130847</v>
      </c>
      <c r="D318" s="8">
        <f>C318/B318</f>
        <v>0.09071478092068773</v>
      </c>
      <c r="E318" s="8">
        <f>B318/B$327</f>
        <v>0.020538836313733405</v>
      </c>
      <c r="F318" s="8">
        <f>A318*E318</f>
        <v>0.16431069050986724</v>
      </c>
      <c r="G318" s="8">
        <f>D318*E318</f>
        <v>0.0018631760365661913</v>
      </c>
    </row>
    <row r="319" spans="1:7" ht="15">
      <c r="A319" s="1">
        <v>9</v>
      </c>
      <c r="B319" s="2">
        <v>791117</v>
      </c>
      <c r="C319" s="2">
        <v>97717.5</v>
      </c>
      <c r="D319" s="8">
        <f>C319/B319</f>
        <v>0.12351839234904571</v>
      </c>
      <c r="E319" s="8">
        <f>B319/B$327</f>
        <v>0.011264990687750852</v>
      </c>
      <c r="F319" s="8">
        <f>A319*E319</f>
        <v>0.10138491618975767</v>
      </c>
      <c r="G319" s="8">
        <f>D319*E319</f>
        <v>0.001391433539577956</v>
      </c>
    </row>
    <row r="320" spans="1:7" ht="15">
      <c r="A320" s="1">
        <v>10</v>
      </c>
      <c r="B320" s="2" t="s">
        <v>250</v>
      </c>
      <c r="C320" s="2">
        <v>476896</v>
      </c>
      <c r="D320" s="8">
        <f>C320/B320</f>
        <v>0.024885901697515565</v>
      </c>
      <c r="E320" s="8">
        <f>B320/B$327</f>
        <v>0.27287290760605054</v>
      </c>
      <c r="F320" s="8">
        <f>A320*E320</f>
        <v>2.7287290760605054</v>
      </c>
      <c r="G320" s="8">
        <f>D320*E320</f>
        <v>0.006790688354599421</v>
      </c>
    </row>
    <row r="321" spans="1:7" ht="15">
      <c r="A321" s="1">
        <v>11</v>
      </c>
      <c r="B321" s="2" t="s">
        <v>251</v>
      </c>
      <c r="C321" s="2">
        <v>607902</v>
      </c>
      <c r="D321" s="8">
        <f>C321/B321</f>
        <v>0.01956090277822469</v>
      </c>
      <c r="E321" s="8">
        <f>B321/B$327</f>
        <v>0.4425219298782712</v>
      </c>
      <c r="F321" s="8">
        <f>A321*E321</f>
        <v>4.867741228660983</v>
      </c>
      <c r="G321" s="8">
        <f>D321*E321</f>
        <v>0.008656128447581228</v>
      </c>
    </row>
    <row r="322" spans="1:7" ht="15">
      <c r="A322" s="1">
        <v>12</v>
      </c>
      <c r="B322" s="2" t="s">
        <v>252</v>
      </c>
      <c r="C322" s="2">
        <v>336777</v>
      </c>
      <c r="D322" s="8">
        <f>C322/B322</f>
        <v>0.03497205056340207</v>
      </c>
      <c r="E322" s="8">
        <f>B322/B$327</f>
        <v>0.13712335997591385</v>
      </c>
      <c r="F322" s="8">
        <f>A322*E322</f>
        <v>1.6454803197109662</v>
      </c>
      <c r="G322" s="8">
        <f>D322*E322</f>
        <v>0.004795485078501243</v>
      </c>
    </row>
    <row r="323" spans="1:7" ht="15">
      <c r="A323" s="1">
        <v>13</v>
      </c>
      <c r="B323" s="2">
        <v>925980</v>
      </c>
      <c r="C323" s="2">
        <v>105714</v>
      </c>
      <c r="D323" s="8">
        <f>C323/B323</f>
        <v>0.11416445279595672</v>
      </c>
      <c r="E323" s="8">
        <f>B323/B$327</f>
        <v>0.013185351947996988</v>
      </c>
      <c r="F323" s="8">
        <f>A323*E323</f>
        <v>0.17140957532396084</v>
      </c>
      <c r="G323" s="8">
        <f>D323*E323</f>
        <v>0.001505298490065178</v>
      </c>
    </row>
    <row r="324" spans="1:7" ht="15">
      <c r="A324" s="1">
        <v>14</v>
      </c>
      <c r="B324" s="2">
        <v>894582</v>
      </c>
      <c r="C324" s="2">
        <v>103907</v>
      </c>
      <c r="D324" s="8">
        <f>C324/B324</f>
        <v>0.11615145397515264</v>
      </c>
      <c r="E324" s="8">
        <f>B324/B$327</f>
        <v>0.01273826488298132</v>
      </c>
      <c r="F324" s="8">
        <f>A324*E324</f>
        <v>0.17833570836173845</v>
      </c>
      <c r="G324" s="8">
        <f>D324*E324</f>
        <v>0.001479567987278908</v>
      </c>
    </row>
    <row r="325" spans="1:7" ht="15">
      <c r="A325" s="1">
        <v>15</v>
      </c>
      <c r="B325" s="2">
        <v>735627</v>
      </c>
      <c r="C325" s="2">
        <v>94229.3</v>
      </c>
      <c r="D325" s="8">
        <f>C325/B325</f>
        <v>0.128093857348901</v>
      </c>
      <c r="E325" s="8">
        <f>B325/B$327</f>
        <v>0.010474849238049613</v>
      </c>
      <c r="F325" s="8">
        <f>A325*E325</f>
        <v>0.15712273857074419</v>
      </c>
      <c r="G325" s="8">
        <f>D325*E325</f>
        <v>0.0013417638440499713</v>
      </c>
    </row>
    <row r="326" spans="1:7" ht="15">
      <c r="A326" s="1">
        <v>16</v>
      </c>
      <c r="B326" s="2">
        <v>784054</v>
      </c>
      <c r="C326" s="2">
        <v>97280.6</v>
      </c>
      <c r="D326" s="8">
        <f>C326/B326</f>
        <v>0.1240738520561084</v>
      </c>
      <c r="E326" s="8">
        <f>B326/B$327</f>
        <v>0.01116441816911254</v>
      </c>
      <c r="F326" s="8">
        <f>A326*E326</f>
        <v>0.17863069070580065</v>
      </c>
      <c r="G326" s="8">
        <f>D326*E326</f>
        <v>0.001385212368206998</v>
      </c>
    </row>
    <row r="327" spans="1:7" ht="15">
      <c r="A327" s="11" t="s">
        <v>49</v>
      </c>
      <c r="B327" s="2">
        <f>B312+B313+B314+B315+B316+B317+B318+B319+B320+B321+B322+B323+B324+B325+B326</f>
        <v>70227932</v>
      </c>
      <c r="C327" s="2">
        <f>C312+C313+C314+C315+C316+C317+C318+C319+C320+C321+C322+C323+C324+C325+C326</f>
        <v>2637828.4</v>
      </c>
      <c r="D327" s="12"/>
      <c r="E327" s="12">
        <f>SUM(E312:E326)</f>
        <v>1</v>
      </c>
      <c r="F327" s="12">
        <f>SUM(F312:F326)</f>
        <v>10.503300339243934</v>
      </c>
      <c r="G327" s="12">
        <f>SUM(G312:G326)</f>
        <v>0.037560957939071875</v>
      </c>
    </row>
    <row r="329" spans="1:2" ht="15">
      <c r="A329" s="9">
        <v>1461</v>
      </c>
      <c r="B329" s="10"/>
    </row>
    <row r="330" spans="1:7" ht="15">
      <c r="A330" s="1">
        <v>1</v>
      </c>
      <c r="B330" s="2">
        <v>0</v>
      </c>
      <c r="C330" s="2">
        <v>0</v>
      </c>
      <c r="D330" s="8">
        <f>C330</f>
        <v>0</v>
      </c>
      <c r="E330" s="8">
        <f>B330/B$346</f>
        <v>0</v>
      </c>
      <c r="F330" s="8">
        <f>A330*E330</f>
        <v>0</v>
      </c>
      <c r="G330" s="8">
        <f>D330*E330</f>
        <v>0</v>
      </c>
    </row>
    <row r="331" spans="1:7" ht="15">
      <c r="A331" s="1">
        <v>2</v>
      </c>
      <c r="B331" s="2" t="s">
        <v>253</v>
      </c>
      <c r="C331" s="2">
        <v>124548</v>
      </c>
      <c r="D331" s="8">
        <f>C331/B331</f>
        <v>0.1208230261051774</v>
      </c>
      <c r="E331" s="8">
        <f>B331/B$346</f>
        <v>0.01186776858400423</v>
      </c>
      <c r="F331" s="8">
        <f>A331*E331</f>
        <v>0.02373553716800846</v>
      </c>
      <c r="G331" s="8">
        <f>D331*E331</f>
        <v>0.0014338997134353472</v>
      </c>
    </row>
    <row r="332" spans="1:7" ht="15">
      <c r="A332" s="1">
        <v>3</v>
      </c>
      <c r="B332" s="2">
        <v>696748</v>
      </c>
      <c r="C332" s="2">
        <v>102398</v>
      </c>
      <c r="D332" s="8">
        <f>C332/B332</f>
        <v>0.14696561741117306</v>
      </c>
      <c r="E332" s="8">
        <f>B332/B$346</f>
        <v>0.008021539948747883</v>
      </c>
      <c r="F332" s="8">
        <f>A332*E332</f>
        <v>0.02406461984624365</v>
      </c>
      <c r="G332" s="8">
        <f>D332*E332</f>
        <v>0.0011788905711561221</v>
      </c>
    </row>
    <row r="333" spans="1:7" ht="15">
      <c r="A333" s="1">
        <v>4</v>
      </c>
      <c r="B333" s="2" t="s">
        <v>254</v>
      </c>
      <c r="C333" s="2">
        <v>134581</v>
      </c>
      <c r="D333" s="8">
        <f>C333/B333</f>
        <v>0.11185627846670435</v>
      </c>
      <c r="E333" s="8">
        <f>B333/B$346</f>
        <v>0.013851774249420884</v>
      </c>
      <c r="F333" s="8">
        <f>A333*E333</f>
        <v>0.055407096997683536</v>
      </c>
      <c r="G333" s="8">
        <f>D333*E333</f>
        <v>0.0015494079177011469</v>
      </c>
    </row>
    <row r="334" spans="1:7" ht="15">
      <c r="A334" s="1">
        <v>5</v>
      </c>
      <c r="B334" s="2">
        <v>949167</v>
      </c>
      <c r="C334" s="2">
        <v>119530</v>
      </c>
      <c r="D334" s="8">
        <f>C334/B334</f>
        <v>0.12593147465093077</v>
      </c>
      <c r="E334" s="8">
        <f>B334/B$346</f>
        <v>0.010927596503374508</v>
      </c>
      <c r="F334" s="8">
        <f>A334*E334</f>
        <v>0.05463798251687254</v>
      </c>
      <c r="G334" s="8">
        <f>D334*E334</f>
        <v>0.0013761283420603066</v>
      </c>
    </row>
    <row r="335" spans="1:7" ht="15">
      <c r="A335" s="1">
        <v>6</v>
      </c>
      <c r="B335" s="2" t="s">
        <v>255</v>
      </c>
      <c r="C335" s="2">
        <v>129703</v>
      </c>
      <c r="D335" s="8">
        <f>C335/B335</f>
        <v>0.11605805452902279</v>
      </c>
      <c r="E335" s="8">
        <f>B335/B$346</f>
        <v>0.012866391292866533</v>
      </c>
      <c r="F335" s="8">
        <f>A335*E335</f>
        <v>0.07719834775719919</v>
      </c>
      <c r="G335" s="8">
        <f>D335*E335</f>
        <v>0.001493248342259248</v>
      </c>
    </row>
    <row r="336" spans="1:7" ht="15">
      <c r="A336" s="1">
        <v>7</v>
      </c>
      <c r="B336" s="2">
        <v>959929</v>
      </c>
      <c r="C336" s="2">
        <v>120203</v>
      </c>
      <c r="D336" s="8">
        <f>C336/B336</f>
        <v>0.1252207194490426</v>
      </c>
      <c r="E336" s="8">
        <f>B336/B$346</f>
        <v>0.01105149755932074</v>
      </c>
      <c r="F336" s="8">
        <f>A336*E336</f>
        <v>0.07736048291524518</v>
      </c>
      <c r="G336" s="8">
        <f>D336*E336</f>
        <v>0.0013838764753674813</v>
      </c>
    </row>
    <row r="337" spans="1:7" ht="15">
      <c r="A337" s="1">
        <v>8</v>
      </c>
      <c r="B337" s="2" t="s">
        <v>256</v>
      </c>
      <c r="C337" s="2">
        <v>129576</v>
      </c>
      <c r="D337" s="8">
        <f>C337/B337</f>
        <v>0.11615019854964638</v>
      </c>
      <c r="E337" s="8">
        <f>B337/B$346</f>
        <v>0.01284359589324067</v>
      </c>
      <c r="F337" s="8">
        <f>A337*E337</f>
        <v>0.10274876714592536</v>
      </c>
      <c r="G337" s="8">
        <f>D337*E337</f>
        <v>0.0014917862130913266</v>
      </c>
    </row>
    <row r="338" spans="1:7" ht="15">
      <c r="A338" s="1">
        <v>9</v>
      </c>
      <c r="B338" s="2">
        <v>986575</v>
      </c>
      <c r="C338" s="2">
        <v>121861</v>
      </c>
      <c r="D338" s="8">
        <f>C338/B338</f>
        <v>0.12351924587588374</v>
      </c>
      <c r="E338" s="8">
        <f>B338/B$346</f>
        <v>0.011358268376710005</v>
      </c>
      <c r="F338" s="8">
        <f>A338*E338</f>
        <v>0.10222441539039004</v>
      </c>
      <c r="G338" s="8">
        <f>D338*E338</f>
        <v>0.001402964744347118</v>
      </c>
    </row>
    <row r="339" spans="1:7" ht="15">
      <c r="A339" s="1">
        <v>10</v>
      </c>
      <c r="B339" s="2" t="s">
        <v>257</v>
      </c>
      <c r="C339" s="2">
        <v>548849</v>
      </c>
      <c r="D339" s="8">
        <f>C339/B339</f>
        <v>0.026980675734798915</v>
      </c>
      <c r="E339" s="8">
        <f>B339/B$346</f>
        <v>0.234197402933936</v>
      </c>
      <c r="F339" s="8">
        <f>A339*E339</f>
        <v>2.3419740293393603</v>
      </c>
      <c r="G339" s="8">
        <f>D339*E339</f>
        <v>0.006318804186492571</v>
      </c>
    </row>
    <row r="340" spans="1:7" ht="15">
      <c r="A340" s="1">
        <v>11</v>
      </c>
      <c r="B340" s="2" t="s">
        <v>258</v>
      </c>
      <c r="C340" s="2">
        <v>756106</v>
      </c>
      <c r="D340" s="8">
        <f>C340/B340</f>
        <v>0.019620973852749145</v>
      </c>
      <c r="E340" s="8">
        <f>B340/B$346</f>
        <v>0.44365373829414495</v>
      </c>
      <c r="F340" s="8">
        <f>A340*E340</f>
        <v>4.880191121235595</v>
      </c>
      <c r="G340" s="8">
        <f>D340*E340</f>
        <v>0.00870491839874383</v>
      </c>
    </row>
    <row r="341" spans="1:7" ht="15">
      <c r="A341" s="1">
        <v>12</v>
      </c>
      <c r="B341" s="2" t="s">
        <v>259</v>
      </c>
      <c r="C341" s="2">
        <v>476398</v>
      </c>
      <c r="D341" s="8">
        <f>C341/B341</f>
        <v>0.030949605982056427</v>
      </c>
      <c r="E341" s="8">
        <f>B341/B$346</f>
        <v>0.17721350900051605</v>
      </c>
      <c r="F341" s="8">
        <f>A341*E341</f>
        <v>2.1265621080061927</v>
      </c>
      <c r="G341" s="8">
        <f>D341*E341</f>
        <v>0.005484688278263582</v>
      </c>
    </row>
    <row r="342" spans="1:7" ht="15">
      <c r="A342" s="1">
        <v>13</v>
      </c>
      <c r="B342" s="2" t="s">
        <v>260</v>
      </c>
      <c r="C342" s="2">
        <v>131751</v>
      </c>
      <c r="D342" s="8">
        <f>C342/B342</f>
        <v>0.11423431078433073</v>
      </c>
      <c r="E342" s="8">
        <f>B342/B$346</f>
        <v>0.013278205153784271</v>
      </c>
      <c r="F342" s="8">
        <f>A342*E342</f>
        <v>0.17261666699919553</v>
      </c>
      <c r="G342" s="8">
        <f>D342*E342</f>
        <v>0.0015168266141954946</v>
      </c>
    </row>
    <row r="343" spans="1:7" ht="15">
      <c r="A343" s="1">
        <v>14</v>
      </c>
      <c r="B343" s="2" t="s">
        <v>261</v>
      </c>
      <c r="C343" s="2">
        <v>148609</v>
      </c>
      <c r="D343" s="8">
        <f>C343/B343</f>
        <v>0.10004443157873477</v>
      </c>
      <c r="E343" s="8">
        <f>B343/B$346</f>
        <v>0.01710150023547763</v>
      </c>
      <c r="F343" s="8">
        <f>A343*E343</f>
        <v>0.2394210032966868</v>
      </c>
      <c r="G343" s="8">
        <f>D343*E343</f>
        <v>0.0017109098702019583</v>
      </c>
    </row>
    <row r="344" spans="1:7" ht="15">
      <c r="A344" s="1">
        <v>15</v>
      </c>
      <c r="B344" s="2">
        <v>916187</v>
      </c>
      <c r="C344" s="2">
        <v>117436</v>
      </c>
      <c r="D344" s="8">
        <f>C344/B344</f>
        <v>0.12817907261290545</v>
      </c>
      <c r="E344" s="8">
        <f>B344/B$346</f>
        <v>0.010547903432838669</v>
      </c>
      <c r="F344" s="8">
        <f>A344*E344</f>
        <v>0.15821855149258002</v>
      </c>
      <c r="G344" s="8">
        <f>D344*E344</f>
        <v>0.0013520204800317424</v>
      </c>
    </row>
    <row r="345" spans="1:7" ht="15">
      <c r="A345" s="1">
        <v>16</v>
      </c>
      <c r="B345" s="2">
        <v>974505</v>
      </c>
      <c r="C345" s="2">
        <v>121113</v>
      </c>
      <c r="D345" s="8">
        <f>C345/B345</f>
        <v>0.12428155832961349</v>
      </c>
      <c r="E345" s="8">
        <f>B345/B$346</f>
        <v>0.011219308541616992</v>
      </c>
      <c r="F345" s="8">
        <f>A345*E345</f>
        <v>0.17950893666587187</v>
      </c>
      <c r="G345" s="8">
        <f>D345*E345</f>
        <v>0.001394353148932903</v>
      </c>
    </row>
    <row r="346" spans="1:7" ht="15">
      <c r="A346" s="11" t="s">
        <v>49</v>
      </c>
      <c r="B346" s="2">
        <f>B331+B332+B333+B334+B335+B336+B337+B338+B339+B340+B341+B342+B343+B344+B345</f>
        <v>86859631</v>
      </c>
      <c r="C346" s="2">
        <f>C331+C332+C333+C334+C335+C336+C337+C338+C339+C340+C341+C342+C343+C344+C345</f>
        <v>3282662</v>
      </c>
      <c r="D346" s="12"/>
      <c r="E346" s="12">
        <f>SUM(E331:E345)</f>
        <v>1</v>
      </c>
      <c r="F346" s="12">
        <f>SUM(F331:F345)</f>
        <v>10.61586966677305</v>
      </c>
      <c r="G346" s="12">
        <f>SUM(G331:G345)</f>
        <v>0.03779272329628017</v>
      </c>
    </row>
    <row r="348" spans="1:2" ht="15">
      <c r="A348" s="9">
        <v>1462</v>
      </c>
      <c r="B348" s="10"/>
    </row>
    <row r="349" spans="1:7" ht="15">
      <c r="A349" s="1">
        <v>1</v>
      </c>
      <c r="B349" s="2">
        <v>0</v>
      </c>
      <c r="C349" s="2">
        <v>0</v>
      </c>
      <c r="D349" s="8">
        <f>C349</f>
        <v>0</v>
      </c>
      <c r="E349" s="8">
        <f>B349/B$365</f>
        <v>0</v>
      </c>
      <c r="F349" s="8">
        <f>A349*E349</f>
        <v>0</v>
      </c>
      <c r="G349" s="8">
        <f>D349*E349</f>
        <v>0</v>
      </c>
    </row>
    <row r="350" spans="1:7" ht="15">
      <c r="A350" s="1">
        <v>2</v>
      </c>
      <c r="B350" s="2" t="s">
        <v>262</v>
      </c>
      <c r="C350" s="2">
        <v>164139</v>
      </c>
      <c r="D350" s="8">
        <f>C350/B350</f>
        <v>0.12082726028002297</v>
      </c>
      <c r="E350" s="8">
        <f>B350/B$365</f>
        <v>0.011932168093458408</v>
      </c>
      <c r="F350" s="8">
        <f>A350*E350</f>
        <v>0.023864336186916815</v>
      </c>
      <c r="G350" s="8">
        <f>D350*E350</f>
        <v>0.0014417311799332846</v>
      </c>
    </row>
    <row r="351" spans="1:7" ht="15">
      <c r="A351" s="1">
        <v>3</v>
      </c>
      <c r="B351" s="2">
        <v>916467</v>
      </c>
      <c r="C351" s="2">
        <v>134824</v>
      </c>
      <c r="D351" s="8">
        <f>C351/B351</f>
        <v>0.1471127711090525</v>
      </c>
      <c r="E351" s="8">
        <f>B351/B$365</f>
        <v>0.008049878756906752</v>
      </c>
      <c r="F351" s="8">
        <f>A351*E351</f>
        <v>0.024149636270720257</v>
      </c>
      <c r="G351" s="8">
        <f>D351*E351</f>
        <v>0.0011842399710204471</v>
      </c>
    </row>
    <row r="352" spans="1:7" ht="15">
      <c r="A352" s="1">
        <v>4</v>
      </c>
      <c r="B352" s="2" t="s">
        <v>263</v>
      </c>
      <c r="C352" s="2">
        <v>177326</v>
      </c>
      <c r="D352" s="8">
        <f>C352/B352</f>
        <v>0.11183879410929962</v>
      </c>
      <c r="E352" s="8">
        <f>B352/B$365</f>
        <v>0.013926835623119548</v>
      </c>
      <c r="F352" s="8">
        <f>A352*E352</f>
        <v>0.05570734249247819</v>
      </c>
      <c r="G352" s="8">
        <f>D352*E352</f>
        <v>0.0015575605018481266</v>
      </c>
    </row>
    <row r="353" spans="1:7" ht="15">
      <c r="A353" s="1">
        <v>5</v>
      </c>
      <c r="B353" s="2" t="s">
        <v>264</v>
      </c>
      <c r="C353" s="2">
        <v>157504</v>
      </c>
      <c r="D353" s="8">
        <f>C353/B353</f>
        <v>0.12595281887245102</v>
      </c>
      <c r="E353" s="8">
        <f>B353/B$365</f>
        <v>0.010983890729848313</v>
      </c>
      <c r="F353" s="8">
        <f>A353*E353</f>
        <v>0.05491945364924157</v>
      </c>
      <c r="G353" s="8">
        <f>D353*E353</f>
        <v>0.0013834519996113784</v>
      </c>
    </row>
    <row r="354" spans="1:7" ht="15">
      <c r="A354" s="1">
        <v>6</v>
      </c>
      <c r="B354" s="2" t="s">
        <v>265</v>
      </c>
      <c r="C354" s="2">
        <v>171023</v>
      </c>
      <c r="D354" s="8">
        <f>C354/B354</f>
        <v>0.1160099307425672</v>
      </c>
      <c r="E354" s="8">
        <f>B354/B$365</f>
        <v>0.012948869694401986</v>
      </c>
      <c r="F354" s="8">
        <f>A354*E354</f>
        <v>0.07769321816641192</v>
      </c>
      <c r="G354" s="8">
        <f>D354*E354</f>
        <v>0.0015021974764421017</v>
      </c>
    </row>
    <row r="355" spans="1:7" ht="15">
      <c r="A355" s="1">
        <v>7</v>
      </c>
      <c r="B355" s="2" t="s">
        <v>266</v>
      </c>
      <c r="C355" s="2">
        <v>158413</v>
      </c>
      <c r="D355" s="8">
        <f>C355/B355</f>
        <v>0.12522370834123822</v>
      </c>
      <c r="E355" s="8">
        <f>B355/B$365</f>
        <v>0.011111604261405287</v>
      </c>
      <c r="F355" s="8">
        <f>A355*E355</f>
        <v>0.07778122982983701</v>
      </c>
      <c r="G355" s="8">
        <f>D355*E355</f>
        <v>0.0013914362912334753</v>
      </c>
    </row>
    <row r="356" spans="1:7" ht="15">
      <c r="A356" s="1">
        <v>8</v>
      </c>
      <c r="B356" s="2" t="s">
        <v>267</v>
      </c>
      <c r="C356" s="2">
        <v>170558</v>
      </c>
      <c r="D356" s="8">
        <f>C356/B356</f>
        <v>0.11633766694405412</v>
      </c>
      <c r="E356" s="8">
        <f>B356/B$365</f>
        <v>0.012877283361376586</v>
      </c>
      <c r="F356" s="8">
        <f>A356*E356</f>
        <v>0.10301826689101269</v>
      </c>
      <c r="G356" s="8">
        <f>D356*E356</f>
        <v>0.001498113102840039</v>
      </c>
    </row>
    <row r="357" spans="1:7" ht="15">
      <c r="A357" s="1">
        <v>9</v>
      </c>
      <c r="B357" s="2" t="s">
        <v>268</v>
      </c>
      <c r="C357" s="2">
        <v>160837</v>
      </c>
      <c r="D357" s="8">
        <f>C357/B357</f>
        <v>0.12334504125893432</v>
      </c>
      <c r="E357" s="8">
        <f>B357/B$365</f>
        <v>0.011453461940098365</v>
      </c>
      <c r="F357" s="8">
        <f>A357*E357</f>
        <v>0.10308115746088528</v>
      </c>
      <c r="G357" s="8">
        <f>D357*E357</f>
        <v>0.001412727735559067</v>
      </c>
    </row>
    <row r="358" spans="1:7" ht="15">
      <c r="A358" s="1">
        <v>10</v>
      </c>
      <c r="B358" s="2" t="s">
        <v>269</v>
      </c>
      <c r="C358" s="2">
        <v>658235</v>
      </c>
      <c r="D358" s="8">
        <f>C358/B358</f>
        <v>0.029664656679826217</v>
      </c>
      <c r="E358" s="8">
        <f>B358/B$365</f>
        <v>0.1949010381309478</v>
      </c>
      <c r="F358" s="8">
        <f>A358*E358</f>
        <v>1.9490103813094781</v>
      </c>
      <c r="G358" s="8">
        <f>D358*E358</f>
        <v>0.005781672382696285</v>
      </c>
    </row>
    <row r="359" spans="1:7" ht="15">
      <c r="A359" s="1">
        <v>11</v>
      </c>
      <c r="B359" s="2" t="s">
        <v>270</v>
      </c>
      <c r="C359" s="2">
        <v>982156</v>
      </c>
      <c r="D359" s="8">
        <f>C359/B359</f>
        <v>0.019917624703665922</v>
      </c>
      <c r="E359" s="8">
        <f>B359/B$365</f>
        <v>0.4331271790407655</v>
      </c>
      <c r="F359" s="8">
        <f>A359*E359</f>
        <v>4.76439896944842</v>
      </c>
      <c r="G359" s="8">
        <f>D359*E359</f>
        <v>0.008626864601091484</v>
      </c>
    </row>
    <row r="360" spans="1:7" ht="15">
      <c r="A360" s="1">
        <v>12</v>
      </c>
      <c r="B360" s="2" t="s">
        <v>271</v>
      </c>
      <c r="C360" s="2">
        <v>685105</v>
      </c>
      <c r="D360" s="8">
        <f>C360/B360</f>
        <v>0.028414034796673787</v>
      </c>
      <c r="E360" s="8">
        <f>B360/B$365</f>
        <v>0.21178575076588374</v>
      </c>
      <c r="F360" s="8">
        <f>A360*E360</f>
        <v>2.5414290091906047</v>
      </c>
      <c r="G360" s="8">
        <f>D360*E360</f>
        <v>0.006017687691701502</v>
      </c>
    </row>
    <row r="361" spans="1:7" ht="15">
      <c r="A361" s="1">
        <v>13</v>
      </c>
      <c r="B361" s="2" t="s">
        <v>272</v>
      </c>
      <c r="C361" s="2">
        <v>174854</v>
      </c>
      <c r="D361" s="8">
        <f>C361/B361</f>
        <v>0.11339135171590879</v>
      </c>
      <c r="E361" s="8">
        <f>B361/B$365</f>
        <v>0.013544661224354493</v>
      </c>
      <c r="F361" s="8">
        <f>A361*E361</f>
        <v>0.1760805959166084</v>
      </c>
      <c r="G361" s="8">
        <f>D361*E361</f>
        <v>0.0015358474447636121</v>
      </c>
    </row>
    <row r="362" spans="1:7" ht="15">
      <c r="A362" s="1">
        <v>14</v>
      </c>
      <c r="B362" s="2" t="s">
        <v>273</v>
      </c>
      <c r="C362" s="2">
        <v>263099</v>
      </c>
      <c r="D362" s="8">
        <f>C362/B362</f>
        <v>0.07351125863711676</v>
      </c>
      <c r="E362" s="8">
        <f>B362/B$365</f>
        <v>0.03143676484514115</v>
      </c>
      <c r="F362" s="8">
        <f>A362*E362</f>
        <v>0.4401147078319761</v>
      </c>
      <c r="G362" s="8">
        <f>D362*E362</f>
        <v>0.002310956151245391</v>
      </c>
    </row>
    <row r="363" spans="1:7" ht="15">
      <c r="A363" s="1">
        <v>15</v>
      </c>
      <c r="B363" s="2" t="s">
        <v>274</v>
      </c>
      <c r="C363" s="2">
        <v>154818</v>
      </c>
      <c r="D363" s="8">
        <f>C363/B363</f>
        <v>0.12815635243866097</v>
      </c>
      <c r="E363" s="8">
        <f>B363/B$365</f>
        <v>0.010610939110184691</v>
      </c>
      <c r="F363" s="8">
        <f>A363*E363</f>
        <v>0.15916408665277038</v>
      </c>
      <c r="G363" s="8">
        <f>D363*E363</f>
        <v>0.001359859252310001</v>
      </c>
    </row>
    <row r="364" spans="1:7" ht="15">
      <c r="A364" s="1">
        <v>16</v>
      </c>
      <c r="B364" s="2" t="s">
        <v>275</v>
      </c>
      <c r="C364" s="2">
        <v>159820</v>
      </c>
      <c r="D364" s="8">
        <f>C364/B364</f>
        <v>0.1241233622504058</v>
      </c>
      <c r="E364" s="8">
        <f>B364/B$365</f>
        <v>0.01130967442210747</v>
      </c>
      <c r="F364" s="8">
        <f>A364*E364</f>
        <v>0.1809547907537195</v>
      </c>
      <c r="G364" s="8">
        <f>D364*E364</f>
        <v>0.0014037948152293943</v>
      </c>
    </row>
    <row r="365" spans="1:7" ht="15">
      <c r="A365" s="11" t="s">
        <v>49</v>
      </c>
      <c r="B365" s="2">
        <f>B350+B351+B352+B353+B354+B355+B356+B357+B358+B359+B360+B361+B362+B363+B364</f>
        <v>113848547</v>
      </c>
      <c r="C365" s="2">
        <f>C350+C351+C352+C353+C354+C355+C356+C357+C358+C359+C360+C361+C362+C363+C364</f>
        <v>4372711</v>
      </c>
      <c r="D365" s="12"/>
      <c r="E365" s="12">
        <f>SUM(E350:E364)</f>
        <v>1</v>
      </c>
      <c r="F365" s="12">
        <f>SUM(F350:F364)</f>
        <v>10.731367182051082</v>
      </c>
      <c r="G365" s="12">
        <f>SUM(G350:G364)</f>
        <v>0.0384081405975256</v>
      </c>
    </row>
    <row r="367" spans="1:2" ht="15">
      <c r="A367" s="9">
        <v>1463</v>
      </c>
      <c r="B367" s="10"/>
    </row>
    <row r="368" spans="1:7" ht="15">
      <c r="A368" s="1">
        <v>1</v>
      </c>
      <c r="B368" s="2">
        <v>0</v>
      </c>
      <c r="C368" s="2">
        <v>0</v>
      </c>
      <c r="D368" s="8">
        <f>C368</f>
        <v>0</v>
      </c>
      <c r="E368" s="8">
        <f>B368/B$384</f>
        <v>0</v>
      </c>
      <c r="F368" s="8">
        <f>A368*E368</f>
        <v>0</v>
      </c>
      <c r="G368" s="8">
        <f>D368*E368</f>
        <v>0</v>
      </c>
    </row>
    <row r="369" spans="1:7" ht="15">
      <c r="A369" s="1">
        <v>2</v>
      </c>
      <c r="B369" s="2" t="s">
        <v>276</v>
      </c>
      <c r="C369" s="2">
        <v>139773</v>
      </c>
      <c r="D369" s="8">
        <f>C369/B369</f>
        <v>0.12061145771311708</v>
      </c>
      <c r="E369" s="8">
        <f>B369/B$384</f>
        <v>0.012270754683337508</v>
      </c>
      <c r="F369" s="8">
        <f>A369*E369</f>
        <v>0.024541509366675016</v>
      </c>
      <c r="G369" s="8">
        <f>D369*E369</f>
        <v>0.0014799936095973953</v>
      </c>
    </row>
    <row r="370" spans="1:7" ht="15">
      <c r="A370" s="1">
        <v>3</v>
      </c>
      <c r="B370" s="2">
        <v>782624</v>
      </c>
      <c r="C370" s="2">
        <v>114867</v>
      </c>
      <c r="D370" s="8">
        <f>C370/B370</f>
        <v>0.1467716297992395</v>
      </c>
      <c r="E370" s="8">
        <f>B370/B$384</f>
        <v>0.008286854533547622</v>
      </c>
      <c r="F370" s="8">
        <f>A370*E370</f>
        <v>0.024860563600642867</v>
      </c>
      <c r="G370" s="8">
        <f>D370*E370</f>
        <v>0.0012162751457980012</v>
      </c>
    </row>
    <row r="371" spans="1:7" ht="15">
      <c r="A371" s="1">
        <v>4</v>
      </c>
      <c r="B371" s="2" t="s">
        <v>277</v>
      </c>
      <c r="C371" s="2">
        <v>150784</v>
      </c>
      <c r="D371" s="8">
        <f>C371/B371</f>
        <v>0.11182272585692885</v>
      </c>
      <c r="E371" s="8">
        <f>B371/B$384</f>
        <v>0.014277814621230995</v>
      </c>
      <c r="F371" s="8">
        <f>A371*E371</f>
        <v>0.05711125848492398</v>
      </c>
      <c r="G371" s="8">
        <f>D371*E371</f>
        <v>0.001596584150225964</v>
      </c>
    </row>
    <row r="372" spans="1:7" ht="15">
      <c r="A372" s="1">
        <v>5</v>
      </c>
      <c r="B372" s="2" t="s">
        <v>278</v>
      </c>
      <c r="C372" s="2">
        <v>133945</v>
      </c>
      <c r="D372" s="8">
        <f>C372/B372</f>
        <v>0.12589407396964142</v>
      </c>
      <c r="E372" s="8">
        <f>B372/B$384</f>
        <v>0.011265689374422447</v>
      </c>
      <c r="F372" s="8">
        <f>A372*E372</f>
        <v>0.056328446872112234</v>
      </c>
      <c r="G372" s="8">
        <f>D372*E372</f>
        <v>0.001418283531422543</v>
      </c>
    </row>
    <row r="373" spans="1:7" ht="15">
      <c r="A373" s="1">
        <v>6</v>
      </c>
      <c r="B373" s="2" t="s">
        <v>279</v>
      </c>
      <c r="C373" s="2">
        <v>145358</v>
      </c>
      <c r="D373" s="8">
        <f>C373/B373</f>
        <v>0.11602001803858342</v>
      </c>
      <c r="E373" s="8">
        <f>B373/B$384</f>
        <v>0.013266078524867383</v>
      </c>
      <c r="F373" s="8">
        <f>A373*E373</f>
        <v>0.07959647114920429</v>
      </c>
      <c r="G373" s="8">
        <f>D373*E373</f>
        <v>0.0015391306697563778</v>
      </c>
    </row>
    <row r="374" spans="1:7" ht="15">
      <c r="A374" s="1">
        <v>7</v>
      </c>
      <c r="B374" s="2" t="s">
        <v>280</v>
      </c>
      <c r="C374" s="2">
        <v>134658</v>
      </c>
      <c r="D374" s="8">
        <f>C374/B374</f>
        <v>0.12522248570232947</v>
      </c>
      <c r="E374" s="8">
        <f>B374/B$384</f>
        <v>0.011386398861586709</v>
      </c>
      <c r="F374" s="8">
        <f>A374*E374</f>
        <v>0.07970479203110696</v>
      </c>
      <c r="G374" s="8">
        <f>D374*E374</f>
        <v>0.0014258331686460622</v>
      </c>
    </row>
    <row r="375" spans="1:7" ht="15">
      <c r="A375" s="1">
        <v>8</v>
      </c>
      <c r="B375" s="2" t="s">
        <v>281</v>
      </c>
      <c r="C375" s="2">
        <v>144949</v>
      </c>
      <c r="D375" s="8">
        <f>C375/B375</f>
        <v>0.11633706277990914</v>
      </c>
      <c r="E375" s="8">
        <f>B375/B$384</f>
        <v>0.013192699862933319</v>
      </c>
      <c r="F375" s="8">
        <f>A375*E375</f>
        <v>0.10554159890346655</v>
      </c>
      <c r="G375" s="8">
        <f>D375*E375</f>
        <v>0.0015347999521905724</v>
      </c>
    </row>
    <row r="376" spans="1:7" ht="15">
      <c r="A376" s="1">
        <v>9</v>
      </c>
      <c r="B376" s="2" t="s">
        <v>282</v>
      </c>
      <c r="C376" s="2">
        <v>136671</v>
      </c>
      <c r="D376" s="8">
        <f>C376/B376</f>
        <v>0.12338045715523778</v>
      </c>
      <c r="E376" s="8">
        <f>B376/B$384</f>
        <v>0.011729150273824178</v>
      </c>
      <c r="F376" s="8">
        <f>A376*E376</f>
        <v>0.1055623524644176</v>
      </c>
      <c r="G376" s="8">
        <f>D376*E376</f>
        <v>0.0014471479228269095</v>
      </c>
    </row>
    <row r="377" spans="1:7" ht="15">
      <c r="A377" s="1">
        <v>10</v>
      </c>
      <c r="B377" s="2" t="s">
        <v>283</v>
      </c>
      <c r="C377" s="2">
        <v>500997</v>
      </c>
      <c r="D377" s="8">
        <f>C377/B377</f>
        <v>0.03309379272989094</v>
      </c>
      <c r="E377" s="8">
        <f>B377/B$384</f>
        <v>0.1602969046783863</v>
      </c>
      <c r="F377" s="8">
        <f>A377*E377</f>
        <v>1.602969046783863</v>
      </c>
      <c r="G377" s="8">
        <f>D377*E377</f>
        <v>0.005304832538669603</v>
      </c>
    </row>
    <row r="378" spans="1:7" ht="15">
      <c r="A378" s="1">
        <v>11</v>
      </c>
      <c r="B378" s="2" t="s">
        <v>284</v>
      </c>
      <c r="C378" s="2">
        <v>811561</v>
      </c>
      <c r="D378" s="8">
        <f>C378/B378</f>
        <v>0.0204935506353407</v>
      </c>
      <c r="E378" s="8">
        <f>B378/B$384</f>
        <v>0.41931511046442826</v>
      </c>
      <c r="F378" s="8">
        <f>A378*E378</f>
        <v>4.612466215108711</v>
      </c>
      <c r="G378" s="8">
        <f>D378*E378</f>
        <v>0.00859325544846624</v>
      </c>
    </row>
    <row r="379" spans="1:7" ht="15">
      <c r="A379" s="1">
        <v>12</v>
      </c>
      <c r="B379" s="2" t="s">
        <v>285</v>
      </c>
      <c r="C379" s="2">
        <v>604967</v>
      </c>
      <c r="D379" s="8">
        <f>C379/B379</f>
        <v>0.027332023131833378</v>
      </c>
      <c r="E379" s="8">
        <f>B379/B$384</f>
        <v>0.23436699902576855</v>
      </c>
      <c r="F379" s="8">
        <f>A379*E379</f>
        <v>2.8124039883092227</v>
      </c>
      <c r="G379" s="8">
        <f>D379*E379</f>
        <v>0.006405724238710677</v>
      </c>
    </row>
    <row r="380" spans="1:7" ht="15">
      <c r="A380" s="1">
        <v>13</v>
      </c>
      <c r="B380" s="2" t="s">
        <v>286</v>
      </c>
      <c r="C380" s="2">
        <v>177414</v>
      </c>
      <c r="D380" s="8">
        <f>C380/B380</f>
        <v>0.09301352626612142</v>
      </c>
      <c r="E380" s="8">
        <f>B380/B$384</f>
        <v>0.020196603141851944</v>
      </c>
      <c r="F380" s="8">
        <f>A380*E380</f>
        <v>0.2625558408440753</v>
      </c>
      <c r="G380" s="8">
        <f>D380*E380</f>
        <v>0.0018785572768210761</v>
      </c>
    </row>
    <row r="381" spans="1:7" ht="15">
      <c r="A381" s="1">
        <v>14</v>
      </c>
      <c r="B381" s="2" t="s">
        <v>287</v>
      </c>
      <c r="C381" s="2">
        <v>271804</v>
      </c>
      <c r="D381" s="8">
        <f>C381/B381</f>
        <v>0.06036051441147144</v>
      </c>
      <c r="E381" s="8">
        <f>B381/B$384</f>
        <v>0.047680353315398306</v>
      </c>
      <c r="F381" s="8">
        <f>A381*E381</f>
        <v>0.6675249464155762</v>
      </c>
      <c r="G381" s="8">
        <f>D381*E381</f>
        <v>0.0028780106534381494</v>
      </c>
    </row>
    <row r="382" spans="1:7" ht="15">
      <c r="A382" s="1">
        <v>15</v>
      </c>
      <c r="B382" s="2" t="s">
        <v>288</v>
      </c>
      <c r="C382" s="2">
        <v>131636</v>
      </c>
      <c r="D382" s="8">
        <f>C382/B382</f>
        <v>0.12811164854843263</v>
      </c>
      <c r="E382" s="8">
        <f>B382/B$384</f>
        <v>0.010879842557557036</v>
      </c>
      <c r="F382" s="8">
        <f>A382*E382</f>
        <v>0.16319763836335555</v>
      </c>
      <c r="G382" s="8">
        <f>D382*E382</f>
        <v>0.0013938345659960274</v>
      </c>
    </row>
    <row r="383" spans="1:7" ht="15">
      <c r="A383" s="1">
        <v>16</v>
      </c>
      <c r="B383" s="2" t="s">
        <v>289</v>
      </c>
      <c r="C383" s="2">
        <v>135849</v>
      </c>
      <c r="D383" s="8">
        <f>C383/B383</f>
        <v>0.12412422564552382</v>
      </c>
      <c r="E383" s="8">
        <f>B383/B$384</f>
        <v>0.01158874608085943</v>
      </c>
      <c r="F383" s="8">
        <f>A383*E383</f>
        <v>0.1854199372937509</v>
      </c>
      <c r="G383" s="8">
        <f>D383*E383</f>
        <v>0.0014384441334892757</v>
      </c>
    </row>
    <row r="384" spans="1:7" ht="15">
      <c r="A384" s="11" t="s">
        <v>49</v>
      </c>
      <c r="B384" s="2">
        <f>B369+B370+B371+B372+B373+B374+B375+B376+B377+B378+B379+B380+B381+B382+B383</f>
        <v>94441624</v>
      </c>
      <c r="C384" s="2">
        <f>C369+C370+C371+C372+C373+C374+C375+C376+C377+C378+C379+C380+C381+C382+C383</f>
        <v>3735233</v>
      </c>
      <c r="D384" s="12"/>
      <c r="E384" s="12">
        <f>SUM(E369:E383)</f>
        <v>1</v>
      </c>
      <c r="F384" s="12">
        <f>SUM(F369:F383)</f>
        <v>10.839784605991104</v>
      </c>
      <c r="G384" s="12">
        <f>SUM(G369:G383)</f>
        <v>0.03955070700605486</v>
      </c>
    </row>
    <row r="386" spans="1:2" ht="15">
      <c r="A386" s="9">
        <v>1464</v>
      </c>
      <c r="B386" s="10"/>
    </row>
    <row r="387" spans="1:7" ht="15">
      <c r="A387" s="1">
        <v>1</v>
      </c>
      <c r="B387" s="2">
        <v>0</v>
      </c>
      <c r="C387" s="2">
        <v>0</v>
      </c>
      <c r="D387" s="8">
        <f>C387</f>
        <v>0</v>
      </c>
      <c r="E387" s="8">
        <f>B387/B$403</f>
        <v>0</v>
      </c>
      <c r="F387" s="8">
        <f>A387*E387</f>
        <v>0</v>
      </c>
      <c r="G387" s="8">
        <f>D387*E387</f>
        <v>0</v>
      </c>
    </row>
    <row r="388" spans="1:7" ht="15">
      <c r="A388" s="1">
        <v>2</v>
      </c>
      <c r="B388" s="2" t="s">
        <v>290</v>
      </c>
      <c r="C388" s="2">
        <v>238613</v>
      </c>
      <c r="D388" s="8">
        <f>C388/B388</f>
        <v>0.12050127009297182</v>
      </c>
      <c r="E388" s="8">
        <f>B388/B$403</f>
        <v>0.01227207735355912</v>
      </c>
      <c r="F388" s="8">
        <f>A388*E388</f>
        <v>0.02454415470711824</v>
      </c>
      <c r="G388" s="8">
        <f>D388*E388</f>
        <v>0.0014788009077830705</v>
      </c>
    </row>
    <row r="389" spans="1:7" ht="15">
      <c r="A389" s="1">
        <v>3</v>
      </c>
      <c r="B389" s="2" t="s">
        <v>291</v>
      </c>
      <c r="C389" s="2">
        <v>195979</v>
      </c>
      <c r="D389" s="8">
        <f>C389/B389</f>
        <v>0.146712831262165</v>
      </c>
      <c r="E389" s="8">
        <f>B389/B$403</f>
        <v>0.008278602811316338</v>
      </c>
      <c r="F389" s="8">
        <f>A389*E389</f>
        <v>0.024835808433949016</v>
      </c>
      <c r="G389" s="8">
        <f>D389*E389</f>
        <v>0.0012145772573431387</v>
      </c>
    </row>
    <row r="390" spans="1:7" ht="15">
      <c r="A390" s="1">
        <v>4</v>
      </c>
      <c r="B390" s="2" t="s">
        <v>292</v>
      </c>
      <c r="C390" s="2">
        <v>257097</v>
      </c>
      <c r="D390" s="8">
        <f>C390/B390</f>
        <v>0.11179880329094989</v>
      </c>
      <c r="E390" s="8">
        <f>B390/B$403</f>
        <v>0.014251988448132583</v>
      </c>
      <c r="F390" s="8">
        <f>A390*E390</f>
        <v>0.05700795379253033</v>
      </c>
      <c r="G390" s="8">
        <f>D390*E390</f>
        <v>0.0015933552530176648</v>
      </c>
    </row>
    <row r="391" spans="1:7" ht="15">
      <c r="A391" s="1">
        <v>5</v>
      </c>
      <c r="B391" s="2" t="s">
        <v>293</v>
      </c>
      <c r="C391" s="2">
        <v>228447</v>
      </c>
      <c r="D391" s="8">
        <f>C391/B391</f>
        <v>0.1259035746172415</v>
      </c>
      <c r="E391" s="8">
        <f>B391/B$403</f>
        <v>0.01124509182289343</v>
      </c>
      <c r="F391" s="8">
        <f>A391*E391</f>
        <v>0.05622545911446715</v>
      </c>
      <c r="G391" s="8">
        <f>D391*E391</f>
        <v>0.001415797257401395</v>
      </c>
    </row>
    <row r="392" spans="1:7" ht="15">
      <c r="A392" s="1">
        <v>6</v>
      </c>
      <c r="B392" s="2" t="s">
        <v>294</v>
      </c>
      <c r="C392" s="2">
        <v>247711</v>
      </c>
      <c r="D392" s="8">
        <f>C392/B392</f>
        <v>0.11614901298823088</v>
      </c>
      <c r="E392" s="8">
        <f>B392/B$403</f>
        <v>0.013217380008754569</v>
      </c>
      <c r="F392" s="8">
        <f>A392*E392</f>
        <v>0.07930428005252742</v>
      </c>
      <c r="G392" s="8">
        <f>D392*E392</f>
        <v>0.0015351856423072177</v>
      </c>
    </row>
    <row r="393" spans="1:7" ht="15">
      <c r="A393" s="1">
        <v>7</v>
      </c>
      <c r="B393" s="2" t="s">
        <v>295</v>
      </c>
      <c r="C393" s="2">
        <v>229658</v>
      </c>
      <c r="D393" s="8">
        <f>C393/B393</f>
        <v>0.12523475586480678</v>
      </c>
      <c r="E393" s="8">
        <f>B393/B$403</f>
        <v>0.01136507516652802</v>
      </c>
      <c r="F393" s="8">
        <f>A393*E393</f>
        <v>0.07955552616569614</v>
      </c>
      <c r="G393" s="8">
        <f>D393*E393</f>
        <v>0.0014233024138653148</v>
      </c>
    </row>
    <row r="394" spans="1:7" ht="15">
      <c r="A394" s="1">
        <v>8</v>
      </c>
      <c r="B394" s="2" t="s">
        <v>296</v>
      </c>
      <c r="C394" s="2">
        <v>247289</v>
      </c>
      <c r="D394" s="8">
        <f>C394/B394</f>
        <v>0.11638279547625884</v>
      </c>
      <c r="E394" s="8">
        <f>B394/B$403</f>
        <v>0.013168357888498908</v>
      </c>
      <c r="F394" s="8">
        <f>A394*E394</f>
        <v>0.10534686310799127</v>
      </c>
      <c r="G394" s="8">
        <f>D394*E394</f>
        <v>0.0015325703028953482</v>
      </c>
    </row>
    <row r="395" spans="1:7" ht="15">
      <c r="A395" s="1">
        <v>9</v>
      </c>
      <c r="B395" s="2" t="s">
        <v>297</v>
      </c>
      <c r="C395" s="2">
        <v>232786</v>
      </c>
      <c r="D395" s="8">
        <f>C395/B395</f>
        <v>0.12356141552147856</v>
      </c>
      <c r="E395" s="8">
        <f>B395/B$403</f>
        <v>0.011675879127440968</v>
      </c>
      <c r="F395" s="8">
        <f>A395*E395</f>
        <v>0.10508291214696872</v>
      </c>
      <c r="G395" s="8">
        <f>D395*E395</f>
        <v>0.001442688152444292</v>
      </c>
    </row>
    <row r="396" spans="1:7" ht="15">
      <c r="A396" s="1">
        <v>10</v>
      </c>
      <c r="B396" s="2" t="s">
        <v>298</v>
      </c>
      <c r="C396" s="2">
        <v>744902</v>
      </c>
      <c r="D396" s="8">
        <f>C396/B396</f>
        <v>0.03795853058229422</v>
      </c>
      <c r="E396" s="8">
        <f>B396/B$403</f>
        <v>0.12162009988737307</v>
      </c>
      <c r="F396" s="8">
        <f>A396*E396</f>
        <v>1.2162009988737308</v>
      </c>
      <c r="G396" s="8">
        <f>D396*E396</f>
        <v>0.004616520280996528</v>
      </c>
    </row>
    <row r="397" spans="1:7" ht="15">
      <c r="A397" s="1">
        <v>11</v>
      </c>
      <c r="B397" s="2" t="s">
        <v>299</v>
      </c>
      <c r="C397" s="2" t="s">
        <v>300</v>
      </c>
      <c r="D397" s="8">
        <f>C397/B397</f>
        <v>0.021260424902445868</v>
      </c>
      <c r="E397" s="8">
        <f>B397/B$403</f>
        <v>0.388795613270133</v>
      </c>
      <c r="F397" s="8">
        <f>A397*E397</f>
        <v>4.276751745971463</v>
      </c>
      <c r="G397" s="8">
        <f>D397*E397</f>
        <v>0.008265959938330049</v>
      </c>
    </row>
    <row r="398" spans="1:7" ht="15">
      <c r="A398" s="1">
        <v>12</v>
      </c>
      <c r="B398" s="2" t="s">
        <v>301</v>
      </c>
      <c r="C398" s="2" t="s">
        <v>302</v>
      </c>
      <c r="D398" s="8">
        <f>C398/B398</f>
        <v>0.02619155211537247</v>
      </c>
      <c r="E398" s="8">
        <f>B398/B$403</f>
        <v>0.2550922734507166</v>
      </c>
      <c r="F398" s="8">
        <f>A398*E398</f>
        <v>3.0611072814085993</v>
      </c>
      <c r="G398" s="8">
        <f>D398*E398</f>
        <v>0.006681262574313289</v>
      </c>
    </row>
    <row r="399" spans="1:7" ht="15">
      <c r="A399" s="1">
        <v>13</v>
      </c>
      <c r="B399" s="2" t="s">
        <v>303</v>
      </c>
      <c r="C399" s="2">
        <v>437983</v>
      </c>
      <c r="D399" s="8">
        <f>C399/B399</f>
        <v>0.0625476444471102</v>
      </c>
      <c r="E399" s="8">
        <f>B399/B$403</f>
        <v>0.043397219299246455</v>
      </c>
      <c r="F399" s="8">
        <f>A399*E399</f>
        <v>0.5641638508902039</v>
      </c>
      <c r="G399" s="8">
        <f>D399*E399</f>
        <v>0.002714393842722536</v>
      </c>
    </row>
    <row r="400" spans="1:7" ht="15">
      <c r="A400" s="1">
        <v>14</v>
      </c>
      <c r="B400" s="2" t="s">
        <v>304</v>
      </c>
      <c r="C400" s="2">
        <v>577276</v>
      </c>
      <c r="D400" s="8">
        <f>C400/B400</f>
        <v>0.04886620278666599</v>
      </c>
      <c r="E400" s="8">
        <f>B400/B$403</f>
        <v>0.07321339006677978</v>
      </c>
      <c r="F400" s="8">
        <f>A400*E400</f>
        <v>1.024987460934917</v>
      </c>
      <c r="G400" s="8">
        <f>D400*E400</f>
        <v>0.003577660365702538</v>
      </c>
    </row>
    <row r="401" spans="1:7" ht="15">
      <c r="A401" s="1">
        <v>15</v>
      </c>
      <c r="B401" s="2" t="s">
        <v>305</v>
      </c>
      <c r="C401" s="2">
        <v>224504</v>
      </c>
      <c r="D401" s="8">
        <f>C401/B401</f>
        <v>0.12814959843369159</v>
      </c>
      <c r="E401" s="8">
        <f>B401/B$403</f>
        <v>0.01085731507644631</v>
      </c>
      <c r="F401" s="8">
        <f>A401*E401</f>
        <v>0.16285972614669467</v>
      </c>
      <c r="G401" s="8">
        <f>D401*E401</f>
        <v>0.00139136056711466</v>
      </c>
    </row>
    <row r="402" spans="1:7" ht="15">
      <c r="A402" s="1">
        <v>16</v>
      </c>
      <c r="B402" s="2" t="s">
        <v>306</v>
      </c>
      <c r="C402" s="2">
        <v>231516</v>
      </c>
      <c r="D402" s="8">
        <f>C402/B402</f>
        <v>0.1242305215711526</v>
      </c>
      <c r="E402" s="8">
        <f>B402/B$403</f>
        <v>0.011549636322180814</v>
      </c>
      <c r="F402" s="8">
        <f>A402*E402</f>
        <v>0.18479418115489302</v>
      </c>
      <c r="G402" s="8">
        <f>D402*E402</f>
        <v>0.001434817344261651</v>
      </c>
    </row>
    <row r="403" spans="1:7" ht="15">
      <c r="A403" s="11" t="s">
        <v>49</v>
      </c>
      <c r="B403" s="2">
        <f>B388+B389+B390+B391+B392+B393+B394+B395+B396+B397+B398+B399+B400+B401+B402</f>
        <v>161355730</v>
      </c>
      <c r="C403" s="2">
        <f>C388+C389+C390+C391+C392+C393+C394+C395+C396+C397+C398+C399+C400+C401+C402</f>
        <v>6505581</v>
      </c>
      <c r="D403" s="12"/>
      <c r="E403" s="12">
        <f>SUM(E388:E402)</f>
        <v>1</v>
      </c>
      <c r="F403" s="12">
        <f>SUM(F388:F402)</f>
        <v>11.02276820290175</v>
      </c>
      <c r="G403" s="12">
        <f>SUM(G388:G402)</f>
        <v>0.0403182521004987</v>
      </c>
    </row>
    <row r="405" spans="1:2" ht="15">
      <c r="A405" s="9">
        <v>1465</v>
      </c>
      <c r="B405" s="10"/>
    </row>
    <row r="406" spans="1:7" ht="15">
      <c r="A406" s="1">
        <v>1</v>
      </c>
      <c r="B406" s="2">
        <v>0</v>
      </c>
      <c r="C406" s="2">
        <v>0</v>
      </c>
      <c r="D406" s="8">
        <f>C406</f>
        <v>0</v>
      </c>
      <c r="E406" s="8">
        <f>B406/B$422</f>
        <v>0</v>
      </c>
      <c r="F406" s="8">
        <f>A406*E406</f>
        <v>0</v>
      </c>
      <c r="G406" s="8">
        <f>D406*E406</f>
        <v>0</v>
      </c>
    </row>
    <row r="407" spans="1:7" ht="15">
      <c r="A407" s="1">
        <v>2</v>
      </c>
      <c r="B407" s="2" t="s">
        <v>307</v>
      </c>
      <c r="C407" s="2">
        <v>181237</v>
      </c>
      <c r="D407" s="8">
        <f>C407/B407</f>
        <v>0.12130584652454737</v>
      </c>
      <c r="E407" s="8">
        <f>B407/B$422</f>
        <v>0.012232645003983255</v>
      </c>
      <c r="F407" s="8">
        <f>A407*E407</f>
        <v>0.02446529000796651</v>
      </c>
      <c r="G407" s="8">
        <f>D407*E407</f>
        <v>0.0014838913574424639</v>
      </c>
    </row>
    <row r="408" spans="1:7" ht="15">
      <c r="A408" s="1">
        <v>3</v>
      </c>
      <c r="B408" s="2" t="s">
        <v>308</v>
      </c>
      <c r="C408" s="2">
        <v>148951</v>
      </c>
      <c r="D408" s="8">
        <f>C408/B408</f>
        <v>0.1476063065473536</v>
      </c>
      <c r="E408" s="8">
        <f>B408/B$422</f>
        <v>0.008262162845935239</v>
      </c>
      <c r="F408" s="8">
        <f>A408*E408</f>
        <v>0.024786488537805716</v>
      </c>
      <c r="G408" s="8">
        <f>D408*E408</f>
        <v>0.0012195473417812722</v>
      </c>
    </row>
    <row r="409" spans="1:7" ht="15">
      <c r="A409" s="1">
        <v>4</v>
      </c>
      <c r="B409" s="2" t="s">
        <v>309</v>
      </c>
      <c r="C409" s="2">
        <v>196622</v>
      </c>
      <c r="D409" s="8">
        <f>C409/B409</f>
        <v>0.11179581068480066</v>
      </c>
      <c r="E409" s="8">
        <f>B409/B$422</f>
        <v>0.014399977729798594</v>
      </c>
      <c r="F409" s="8">
        <f>A409*E409</f>
        <v>0.05759991091919438</v>
      </c>
      <c r="G409" s="8">
        <f>D409*E409</f>
        <v>0.0016098571841459092</v>
      </c>
    </row>
    <row r="410" spans="1:7" ht="15">
      <c r="A410" s="1">
        <v>5</v>
      </c>
      <c r="B410" s="2" t="s">
        <v>310</v>
      </c>
      <c r="C410" s="2">
        <v>174697</v>
      </c>
      <c r="D410" s="8">
        <f>C410/B410</f>
        <v>0.12588143739326554</v>
      </c>
      <c r="E410" s="8">
        <f>B410/B$422</f>
        <v>0.011362633385815684</v>
      </c>
      <c r="F410" s="8">
        <f>A410*E410</f>
        <v>0.05681316692907842</v>
      </c>
      <c r="G410" s="8">
        <f>D410*E410</f>
        <v>0.0014303446231791858</v>
      </c>
    </row>
    <row r="411" spans="1:7" ht="15">
      <c r="A411" s="1">
        <v>6</v>
      </c>
      <c r="B411" s="2" t="s">
        <v>311</v>
      </c>
      <c r="C411" s="2">
        <v>189035</v>
      </c>
      <c r="D411" s="8">
        <f>C411/B411</f>
        <v>0.11636288649640204</v>
      </c>
      <c r="E411" s="8">
        <f>B411/B$422</f>
        <v>0.013300959665553976</v>
      </c>
      <c r="F411" s="8">
        <f>A411*E411</f>
        <v>0.07980575799332386</v>
      </c>
      <c r="G411" s="8">
        <f>D411*E411</f>
        <v>0.001547738059856079</v>
      </c>
    </row>
    <row r="412" spans="1:7" ht="15">
      <c r="A412" s="1">
        <v>7</v>
      </c>
      <c r="B412" s="2" t="s">
        <v>312</v>
      </c>
      <c r="C412" s="2">
        <v>175696</v>
      </c>
      <c r="D412" s="8">
        <f>C412/B412</f>
        <v>0.1251601045755359</v>
      </c>
      <c r="E412" s="8">
        <f>B412/B$422</f>
        <v>0.01149347081907672</v>
      </c>
      <c r="F412" s="8">
        <f>A412*E412</f>
        <v>0.08045429573353705</v>
      </c>
      <c r="G412" s="8">
        <f>D412*E412</f>
        <v>0.0014385240096515125</v>
      </c>
    </row>
    <row r="413" spans="1:7" ht="15">
      <c r="A413" s="1">
        <v>8</v>
      </c>
      <c r="B413" s="2" t="s">
        <v>313</v>
      </c>
      <c r="C413" s="2">
        <v>189102</v>
      </c>
      <c r="D413" s="8">
        <f>C413/B413</f>
        <v>0.11633251923987867</v>
      </c>
      <c r="E413" s="8">
        <f>B413/B$422</f>
        <v>0.01330914723960035</v>
      </c>
      <c r="F413" s="8">
        <f>A413*E413</f>
        <v>0.1064731779168028</v>
      </c>
      <c r="G413" s="8">
        <f>D413*E413</f>
        <v>0.0015482866273171859</v>
      </c>
    </row>
    <row r="414" spans="1:7" ht="15">
      <c r="A414" s="1">
        <v>9</v>
      </c>
      <c r="B414" s="2" t="s">
        <v>314</v>
      </c>
      <c r="C414" s="2">
        <v>177328</v>
      </c>
      <c r="D414" s="8">
        <f>C414/B414</f>
        <v>0.124007328773829</v>
      </c>
      <c r="E414" s="8">
        <f>B414/B$422</f>
        <v>0.011708067134832151</v>
      </c>
      <c r="F414" s="8">
        <f>A414*E414</f>
        <v>0.10537260421348936</v>
      </c>
      <c r="G414" s="8">
        <f>D414*E414</f>
        <v>0.0014518861304951927</v>
      </c>
    </row>
    <row r="415" spans="1:7" ht="15">
      <c r="A415" s="1">
        <v>10</v>
      </c>
      <c r="B415" s="2" t="s">
        <v>315</v>
      </c>
      <c r="C415" s="2">
        <v>472298</v>
      </c>
      <c r="D415" s="8">
        <f>C415/B415</f>
        <v>0.04560445714727126</v>
      </c>
      <c r="E415" s="8">
        <f>B415/B$422</f>
        <v>0.08479379185385506</v>
      </c>
      <c r="F415" s="8">
        <f>A415*E415</f>
        <v>0.8479379185385506</v>
      </c>
      <c r="G415" s="8">
        <f>D415*E415</f>
        <v>0.003866974846953772</v>
      </c>
    </row>
    <row r="416" spans="1:7" ht="15">
      <c r="A416" s="1">
        <v>11</v>
      </c>
      <c r="B416" s="2" t="s">
        <v>316</v>
      </c>
      <c r="C416" s="2">
        <v>961509</v>
      </c>
      <c r="D416" s="8">
        <f>C416/B416</f>
        <v>0.02254935483417057</v>
      </c>
      <c r="E416" s="8">
        <f>B416/B$422</f>
        <v>0.34911979485214467</v>
      </c>
      <c r="F416" s="8">
        <f>A416*E416</f>
        <v>3.8403177433735913</v>
      </c>
      <c r="G416" s="8">
        <f>D416*E416</f>
        <v>0.007872426133753847</v>
      </c>
    </row>
    <row r="417" spans="1:7" ht="15">
      <c r="A417" s="1">
        <v>12</v>
      </c>
      <c r="B417" s="2" t="s">
        <v>317</v>
      </c>
      <c r="C417" s="2">
        <v>837358</v>
      </c>
      <c r="D417" s="8">
        <f>C417/B417</f>
        <v>0.025755668745924533</v>
      </c>
      <c r="E417" s="8">
        <f>B417/B$422</f>
        <v>0.26619113236605335</v>
      </c>
      <c r="F417" s="8">
        <f>A417*E417</f>
        <v>3.1942935883926404</v>
      </c>
      <c r="G417" s="8">
        <f>D417*E417</f>
        <v>0.006855930628322621</v>
      </c>
    </row>
    <row r="418" spans="1:7" ht="15">
      <c r="A418" s="1">
        <v>13</v>
      </c>
      <c r="B418" s="2" t="s">
        <v>318</v>
      </c>
      <c r="C418" s="2">
        <v>449985</v>
      </c>
      <c r="D418" s="8">
        <f>C418/B418</f>
        <v>0.04644411966881142</v>
      </c>
      <c r="E418" s="8">
        <f>B418/B$422</f>
        <v>0.07932727616605383</v>
      </c>
      <c r="F418" s="8">
        <f>A418*E418</f>
        <v>1.0312545901586998</v>
      </c>
      <c r="G418" s="8">
        <f>D418*E418</f>
        <v>0.003684285507257056</v>
      </c>
    </row>
    <row r="419" spans="1:7" ht="15">
      <c r="A419" s="1">
        <v>14</v>
      </c>
      <c r="B419" s="2" t="s">
        <v>319</v>
      </c>
      <c r="C419" s="2">
        <v>517805</v>
      </c>
      <c r="D419" s="8">
        <f>C419/B419</f>
        <v>0.041608810247014766</v>
      </c>
      <c r="E419" s="8">
        <f>B419/B$422</f>
        <v>0.10189108397749073</v>
      </c>
      <c r="F419" s="8">
        <f>A419*E419</f>
        <v>1.4264751756848704</v>
      </c>
      <c r="G419" s="8">
        <f>D419*E419</f>
        <v>0.004239566779082059</v>
      </c>
    </row>
    <row r="420" spans="1:7" ht="15">
      <c r="A420" s="1">
        <v>15</v>
      </c>
      <c r="B420" s="2" t="s">
        <v>320</v>
      </c>
      <c r="C420" s="2">
        <v>171767</v>
      </c>
      <c r="D420" s="8">
        <f>C420/B420</f>
        <v>0.1280543627363273</v>
      </c>
      <c r="E420" s="8">
        <f>B420/B$422</f>
        <v>0.010982484322842595</v>
      </c>
      <c r="F420" s="8">
        <f>A420*E420</f>
        <v>0.16473726484263893</v>
      </c>
      <c r="G420" s="8">
        <f>D420*E420</f>
        <v>0.0014063550312233136</v>
      </c>
    </row>
    <row r="421" spans="1:7" ht="15">
      <c r="A421" s="1">
        <v>16</v>
      </c>
      <c r="B421" s="2" t="s">
        <v>321</v>
      </c>
      <c r="C421" s="2">
        <v>176700</v>
      </c>
      <c r="D421" s="8">
        <f>C421/B421</f>
        <v>0.12444713637772206</v>
      </c>
      <c r="E421" s="8">
        <f>B421/B$422</f>
        <v>0.011625372636963786</v>
      </c>
      <c r="F421" s="8">
        <f>A421*E421</f>
        <v>0.18600596219142057</v>
      </c>
      <c r="G421" s="8">
        <f>D421*E421</f>
        <v>0.0014467443339940705</v>
      </c>
    </row>
    <row r="422" spans="1:7" ht="15">
      <c r="A422" s="11" t="s">
        <v>49</v>
      </c>
      <c r="B422" s="2">
        <f>B407+B408+B409+B410+B411+B412+B413+B414+B415+B416+B417+B418+B419+B420+B421</f>
        <v>122136300</v>
      </c>
      <c r="C422" s="2">
        <f>C407+C408+C409+C410+C411+C412+C413+C414+C415+C416+C417+C418+C419+C420+C421</f>
        <v>5020090</v>
      </c>
      <c r="D422" s="12"/>
      <c r="E422" s="12">
        <f>SUM(E407:E421)</f>
        <v>0.9999999999999999</v>
      </c>
      <c r="F422" s="12">
        <f>SUM(F407:F421)</f>
        <v>11.226792935433613</v>
      </c>
      <c r="G422" s="12">
        <f>SUM(G407:G421)</f>
        <v>0.04110235859445554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E20">
      <selection activeCell="I4" sqref="I4"/>
    </sheetView>
  </sheetViews>
  <sheetFormatPr defaultColWidth="9.140625" defaultRowHeight="15"/>
  <cols>
    <col min="1" max="1" width="9.140625" style="14" customWidth="1"/>
    <col min="2" max="2" width="12.421875" style="15" customWidth="1"/>
    <col min="3" max="3" width="9.140625" style="8" customWidth="1"/>
    <col min="4" max="16384" width="9.00390625" style="16" customWidth="1"/>
  </cols>
  <sheetData>
    <row r="1" ht="14.25">
      <c r="B1" s="8"/>
    </row>
    <row r="2" spans="1:8" ht="14.25">
      <c r="A2" s="14" t="s">
        <v>322</v>
      </c>
      <c r="B2" s="17" t="s">
        <v>323</v>
      </c>
      <c r="C2" s="8" t="s">
        <v>324</v>
      </c>
      <c r="F2" s="14" t="s">
        <v>322</v>
      </c>
      <c r="G2" s="18" t="s">
        <v>323</v>
      </c>
      <c r="H2" s="8" t="s">
        <v>324</v>
      </c>
    </row>
    <row r="3" spans="1:11" ht="14.25">
      <c r="A3" s="2">
        <v>-5</v>
      </c>
      <c r="B3" s="8">
        <v>7.044</v>
      </c>
      <c r="C3" s="8">
        <v>2.447</v>
      </c>
      <c r="D3" s="2">
        <f>C3/2</f>
        <v>1.2235</v>
      </c>
      <c r="F3" s="2">
        <f>(A3+A4)/2</f>
        <v>-4.75</v>
      </c>
      <c r="G3" s="2">
        <f>(B3+B4)/2</f>
        <v>7.118499999999999</v>
      </c>
      <c r="H3" s="2">
        <f>(C3+C4)/2</f>
        <v>2.4745</v>
      </c>
      <c r="I3" s="2">
        <f>H3/2.8</f>
        <v>0.88375</v>
      </c>
      <c r="J3" s="2">
        <f>0.35*F3+8.783</f>
        <v>7.1205</v>
      </c>
      <c r="K3" s="2">
        <f>0.241*F3+8.769</f>
        <v>7.62425</v>
      </c>
    </row>
    <row r="4" spans="1:11" ht="14.25">
      <c r="A4" s="2">
        <v>-4.5</v>
      </c>
      <c r="B4" s="8">
        <v>7.193</v>
      </c>
      <c r="C4" s="8">
        <v>2.502</v>
      </c>
      <c r="D4" s="2">
        <f>C4/2</f>
        <v>1.251</v>
      </c>
      <c r="F4" s="2"/>
      <c r="G4" s="2"/>
      <c r="H4" s="2"/>
      <c r="I4" s="2"/>
      <c r="J4" s="2">
        <f>0.35*F4+8.783</f>
        <v>8.783</v>
      </c>
      <c r="K4" s="2">
        <f>0.241*F4+8.769</f>
        <v>8.769</v>
      </c>
    </row>
    <row r="5" spans="1:11" ht="14.25">
      <c r="A5" s="2">
        <v>-4</v>
      </c>
      <c r="B5" s="8">
        <v>7.367</v>
      </c>
      <c r="C5" s="8">
        <v>2.358</v>
      </c>
      <c r="D5" s="2">
        <f>C5/2</f>
        <v>1.179</v>
      </c>
      <c r="F5" s="2">
        <f>(A5+A6)/2</f>
        <v>-3.75</v>
      </c>
      <c r="G5" s="2">
        <f>(B5+B6)/2</f>
        <v>7.461</v>
      </c>
      <c r="H5" s="2">
        <f>(C5+C6)/2</f>
        <v>2.3055000000000003</v>
      </c>
      <c r="I5" s="2">
        <f>H5/2.8</f>
        <v>0.8233928571428573</v>
      </c>
      <c r="J5" s="2">
        <f>0.35*F5+8.783</f>
        <v>7.4704999999999995</v>
      </c>
      <c r="K5" s="2">
        <f>0.241*F5+8.769</f>
        <v>7.8652500000000005</v>
      </c>
    </row>
    <row r="6" spans="1:11" ht="14.25">
      <c r="A6" s="2">
        <v>-3.5</v>
      </c>
      <c r="B6" s="8">
        <v>7.555</v>
      </c>
      <c r="C6" s="8">
        <v>2.253</v>
      </c>
      <c r="D6" s="2">
        <f>C6/2</f>
        <v>1.1265</v>
      </c>
      <c r="F6" s="2"/>
      <c r="G6" s="2"/>
      <c r="H6" s="2"/>
      <c r="I6" s="2"/>
      <c r="J6" s="2">
        <f>0.35*F6+8.783</f>
        <v>8.783</v>
      </c>
      <c r="K6" s="2">
        <f>0.241*F6+8.769</f>
        <v>8.769</v>
      </c>
    </row>
    <row r="7" spans="1:11" ht="14.25">
      <c r="A7" s="2">
        <v>-3</v>
      </c>
      <c r="B7" s="8">
        <v>7.74</v>
      </c>
      <c r="C7" s="8">
        <v>2.235</v>
      </c>
      <c r="D7" s="2">
        <f>C7/2</f>
        <v>1.1175</v>
      </c>
      <c r="F7" s="2">
        <f>(A7+A8)/2</f>
        <v>-2.75</v>
      </c>
      <c r="G7" s="2">
        <f>(B7+B8)/2</f>
        <v>7.83</v>
      </c>
      <c r="H7" s="2">
        <f>(C7+C8)/2</f>
        <v>2.2504999999999997</v>
      </c>
      <c r="I7" s="2">
        <f>H7/2.8</f>
        <v>0.80375</v>
      </c>
      <c r="J7" s="2">
        <f>0.35*F7+8.783</f>
        <v>7.820499999999999</v>
      </c>
      <c r="K7" s="2">
        <f>0.241*F7+8.769</f>
        <v>8.10625</v>
      </c>
    </row>
    <row r="8" spans="1:11" ht="14.25">
      <c r="A8" s="2">
        <v>-2.5</v>
      </c>
      <c r="B8" s="8">
        <v>7.92</v>
      </c>
      <c r="C8" s="8">
        <v>2.266</v>
      </c>
      <c r="D8" s="2">
        <f>C8/2</f>
        <v>1.133</v>
      </c>
      <c r="F8" s="2"/>
      <c r="G8" s="2"/>
      <c r="H8" s="2"/>
      <c r="I8" s="2"/>
      <c r="J8" s="2">
        <f>0.35*F8+8.783</f>
        <v>8.783</v>
      </c>
      <c r="K8" s="2">
        <f>0.241*F8+8.769</f>
        <v>8.769</v>
      </c>
    </row>
    <row r="9" spans="1:11" ht="14.25">
      <c r="A9" s="2">
        <v>-2</v>
      </c>
      <c r="B9" s="8">
        <v>8.073</v>
      </c>
      <c r="C9" s="8">
        <v>2.401</v>
      </c>
      <c r="D9" s="2">
        <f>C9/2</f>
        <v>1.2005</v>
      </c>
      <c r="F9" s="2">
        <f>(A9+A10)/2</f>
        <v>-1.75</v>
      </c>
      <c r="G9" s="2">
        <f>(B9+B10)/2</f>
        <v>8.1715</v>
      </c>
      <c r="H9" s="2">
        <f>(C9+C10)/2</f>
        <v>2.3644999999999996</v>
      </c>
      <c r="I9" s="2">
        <f>H9/2.8</f>
        <v>0.8444642857142857</v>
      </c>
      <c r="J9" s="2">
        <f>0.35*F9+8.783</f>
        <v>8.170499999999999</v>
      </c>
      <c r="K9" s="2">
        <f>0.241*F9+8.769</f>
        <v>8.34725</v>
      </c>
    </row>
    <row r="10" spans="1:11" ht="14.25">
      <c r="A10" s="2">
        <v>-1.5</v>
      </c>
      <c r="B10" s="8">
        <v>8.27</v>
      </c>
      <c r="C10" s="8">
        <v>2.328</v>
      </c>
      <c r="D10" s="2">
        <f>C10/2</f>
        <v>1.164</v>
      </c>
      <c r="F10" s="2"/>
      <c r="G10" s="2"/>
      <c r="H10" s="2"/>
      <c r="I10" s="2"/>
      <c r="J10" s="2">
        <f>0.35*F10+8.783</f>
        <v>8.783</v>
      </c>
      <c r="K10" s="2">
        <f>0.241*F10+8.769</f>
        <v>8.769</v>
      </c>
    </row>
    <row r="11" spans="1:11" ht="14.25">
      <c r="A11" s="2">
        <v>-1</v>
      </c>
      <c r="B11" s="8">
        <v>8.43</v>
      </c>
      <c r="C11" s="8">
        <v>2.223</v>
      </c>
      <c r="D11" s="2">
        <f>C11/2</f>
        <v>1.1115</v>
      </c>
      <c r="F11" s="2">
        <f>(A11+A12)/2</f>
        <v>-0.75</v>
      </c>
      <c r="G11" s="2">
        <f>(B11+B12)/2</f>
        <v>8.516</v>
      </c>
      <c r="H11" s="2">
        <f>(C11+C12)/2</f>
        <v>2.231</v>
      </c>
      <c r="I11" s="2">
        <f>H11/2.8</f>
        <v>0.7967857142857143</v>
      </c>
      <c r="J11" s="2">
        <f>0.35*F11+8.783</f>
        <v>8.5205</v>
      </c>
      <c r="K11" s="2">
        <f>0.241*F11+8.769</f>
        <v>8.58825</v>
      </c>
    </row>
    <row r="12" spans="1:11" ht="14.25">
      <c r="A12" s="2">
        <v>-0.5</v>
      </c>
      <c r="B12" s="8">
        <v>8.602</v>
      </c>
      <c r="C12" s="8">
        <v>2.239</v>
      </c>
      <c r="D12" s="2">
        <f>C12/2</f>
        <v>1.1195</v>
      </c>
      <c r="F12" s="2"/>
      <c r="G12" s="2"/>
      <c r="H12" s="2"/>
      <c r="I12" s="2"/>
      <c r="J12" s="2">
        <f>0.35*F12+8.783</f>
        <v>8.783</v>
      </c>
      <c r="K12" s="2">
        <f>0.241*F12+8.769</f>
        <v>8.769</v>
      </c>
    </row>
    <row r="13" spans="1:11" ht="14.25">
      <c r="A13" s="2">
        <v>0</v>
      </c>
      <c r="B13" s="8">
        <v>8.759</v>
      </c>
      <c r="C13" s="8">
        <v>2.396</v>
      </c>
      <c r="D13" s="2">
        <f>C13/2</f>
        <v>1.198</v>
      </c>
      <c r="F13" s="2">
        <f>(A13+A14)/2</f>
        <v>0.25</v>
      </c>
      <c r="G13" s="2">
        <f>(B13+B14)/2</f>
        <v>8.824</v>
      </c>
      <c r="H13" s="2">
        <f>(C13+C14)/2</f>
        <v>2.338</v>
      </c>
      <c r="I13" s="2">
        <f>H13/2.8</f>
        <v>0.8350000000000001</v>
      </c>
      <c r="J13" s="2">
        <f>0.35*F13+8.783</f>
        <v>8.8705</v>
      </c>
      <c r="K13" s="2">
        <f>0.241*F13+8.769</f>
        <v>8.82925</v>
      </c>
    </row>
    <row r="14" spans="1:11" ht="14.25">
      <c r="A14" s="2">
        <v>0.5</v>
      </c>
      <c r="B14" s="8">
        <v>8.889</v>
      </c>
      <c r="C14" s="8">
        <v>2.28</v>
      </c>
      <c r="D14" s="2">
        <f>C14/2</f>
        <v>1.14</v>
      </c>
      <c r="F14" s="2"/>
      <c r="G14" s="2"/>
      <c r="H14" s="2"/>
      <c r="I14" s="2"/>
      <c r="J14" s="2">
        <f>0.35*F14+8.783</f>
        <v>8.783</v>
      </c>
      <c r="K14" s="2">
        <f>0.241*F14+8.769</f>
        <v>8.769</v>
      </c>
    </row>
    <row r="15" spans="1:11" ht="14.25">
      <c r="A15" s="2">
        <v>1</v>
      </c>
      <c r="B15" s="8">
        <v>9.012</v>
      </c>
      <c r="C15" s="8">
        <v>2.249</v>
      </c>
      <c r="D15" s="2">
        <f>C15/2</f>
        <v>1.1245</v>
      </c>
      <c r="F15" s="2">
        <f>(A15+A16)/2</f>
        <v>1.25</v>
      </c>
      <c r="G15" s="2">
        <f>(B15+B16)/2</f>
        <v>9.085</v>
      </c>
      <c r="H15" s="2">
        <f>(C15+C16)/2</f>
        <v>2.229</v>
      </c>
      <c r="I15" s="2">
        <f>H15/2.8</f>
        <v>0.7960714285714287</v>
      </c>
      <c r="J15" s="2">
        <f>0.35*F15+8.783</f>
        <v>9.2205</v>
      </c>
      <c r="K15" s="2">
        <f>0.241*F15+8.769</f>
        <v>9.07025</v>
      </c>
    </row>
    <row r="16" spans="1:11" ht="14.25">
      <c r="A16" s="2">
        <v>1.5</v>
      </c>
      <c r="B16" s="8">
        <v>9.158</v>
      </c>
      <c r="C16" s="8">
        <v>2.209</v>
      </c>
      <c r="D16" s="2">
        <f>C16/2</f>
        <v>1.1045</v>
      </c>
      <c r="F16" s="2"/>
      <c r="G16" s="2"/>
      <c r="H16" s="2"/>
      <c r="I16" s="2"/>
      <c r="J16" s="2">
        <f>0.35*F16+8.783</f>
        <v>8.783</v>
      </c>
      <c r="K16" s="2">
        <f>0.241*F16+8.769</f>
        <v>8.769</v>
      </c>
    </row>
    <row r="17" spans="1:11" ht="14.25">
      <c r="A17" s="2">
        <v>2</v>
      </c>
      <c r="B17" s="8">
        <v>9.243</v>
      </c>
      <c r="C17" s="8">
        <v>2.32</v>
      </c>
      <c r="D17" s="2">
        <f>C17/2</f>
        <v>1.16</v>
      </c>
      <c r="F17" s="2">
        <f>(A17+A18)/2</f>
        <v>2.25</v>
      </c>
      <c r="G17" s="2">
        <f>(B17+B18)/2</f>
        <v>9.315000000000001</v>
      </c>
      <c r="H17" s="2">
        <f>(C17+C18)/2</f>
        <v>2.2835</v>
      </c>
      <c r="I17" s="2">
        <f>H17/2.8</f>
        <v>0.8155357142857144</v>
      </c>
      <c r="J17" s="2">
        <f>0.35*F17+8.783</f>
        <v>9.5705</v>
      </c>
      <c r="K17" s="2">
        <f>0.241*F17+8.769</f>
        <v>9.31125</v>
      </c>
    </row>
    <row r="18" spans="1:11" ht="14.25">
      <c r="A18" s="2">
        <v>2.5</v>
      </c>
      <c r="B18" s="8">
        <v>9.387</v>
      </c>
      <c r="C18" s="8">
        <v>2.247</v>
      </c>
      <c r="D18" s="2">
        <f>C18/2</f>
        <v>1.1235</v>
      </c>
      <c r="F18" s="2"/>
      <c r="G18" s="2"/>
      <c r="H18" s="2"/>
      <c r="I18" s="2"/>
      <c r="J18" s="2">
        <f>0.35*F18+8.783</f>
        <v>8.783</v>
      </c>
      <c r="K18" s="2">
        <f>0.241*F18+8.769</f>
        <v>8.769</v>
      </c>
    </row>
    <row r="19" spans="1:11" ht="14.25">
      <c r="A19" s="2">
        <v>3</v>
      </c>
      <c r="B19" s="8">
        <v>9.481</v>
      </c>
      <c r="C19" s="8">
        <v>2.321</v>
      </c>
      <c r="D19" s="2">
        <f>C19/2</f>
        <v>1.1605</v>
      </c>
      <c r="F19" s="2">
        <f>(A19+A20)/2</f>
        <v>3.25</v>
      </c>
      <c r="G19" s="2">
        <f>(B19+B20)/2</f>
        <v>9.529499999999999</v>
      </c>
      <c r="H19" s="2">
        <f>(C19+C20)/2</f>
        <v>2.3585000000000003</v>
      </c>
      <c r="I19" s="2">
        <f>H19/2.8</f>
        <v>0.8423214285714287</v>
      </c>
      <c r="J19" s="2">
        <f>0.35*F19+8.783</f>
        <v>9.920499999999999</v>
      </c>
      <c r="K19" s="2">
        <f>0.241*F19+8.769</f>
        <v>9.55225</v>
      </c>
    </row>
    <row r="20" spans="1:11" ht="14.25">
      <c r="A20" s="2">
        <v>3.5</v>
      </c>
      <c r="B20" s="8">
        <v>9.578</v>
      </c>
      <c r="C20" s="8">
        <v>2.396</v>
      </c>
      <c r="D20" s="2">
        <f>C20/2</f>
        <v>1.198</v>
      </c>
      <c r="F20" s="2"/>
      <c r="G20" s="2"/>
      <c r="H20" s="2"/>
      <c r="I20" s="2"/>
      <c r="J20" s="2">
        <f>0.35*F20+8.783</f>
        <v>8.783</v>
      </c>
      <c r="K20" s="2">
        <f>0.241*F20+8.769</f>
        <v>8.769</v>
      </c>
    </row>
    <row r="21" spans="1:11" ht="14.25">
      <c r="A21" s="2">
        <v>4</v>
      </c>
      <c r="B21" s="8">
        <v>9.724</v>
      </c>
      <c r="C21" s="8">
        <v>2.407</v>
      </c>
      <c r="D21" s="2">
        <f>C21/2</f>
        <v>1.2035</v>
      </c>
      <c r="F21" s="2">
        <f>(A21+A22)/2</f>
        <v>4.25</v>
      </c>
      <c r="G21" s="2">
        <f>(B21+B22)/2</f>
        <v>9.81</v>
      </c>
      <c r="H21" s="2">
        <f>(C21+C22)/2</f>
        <v>2.4505</v>
      </c>
      <c r="I21" s="2">
        <f>H21/2.8</f>
        <v>0.8751785714285715</v>
      </c>
      <c r="J21" s="2">
        <f>0.35*F21+8.783</f>
        <v>10.270499999999998</v>
      </c>
      <c r="K21" s="2">
        <f>0.241*F21+8.769</f>
        <v>9.79325</v>
      </c>
    </row>
    <row r="22" spans="1:11" ht="14.25">
      <c r="A22" s="2">
        <v>4.5</v>
      </c>
      <c r="B22" s="8">
        <v>9.896</v>
      </c>
      <c r="C22" s="8">
        <v>2.494</v>
      </c>
      <c r="D22" s="2">
        <f>C22/2</f>
        <v>1.247</v>
      </c>
      <c r="F22" s="2"/>
      <c r="G22" s="2"/>
      <c r="H22" s="2"/>
      <c r="I22" s="2"/>
      <c r="J22" s="2"/>
      <c r="K22" s="2"/>
    </row>
    <row r="23" spans="1:4" ht="14.25">
      <c r="A23" s="2">
        <v>5</v>
      </c>
      <c r="B23" s="8">
        <v>10.07</v>
      </c>
      <c r="C23" s="8">
        <v>2.594</v>
      </c>
      <c r="D23" s="2">
        <f>C23/2</f>
        <v>1.297</v>
      </c>
    </row>
    <row r="26" ht="14.25">
      <c r="B26" s="17"/>
    </row>
    <row r="27" spans="1:2" ht="14.25">
      <c r="A27" s="2"/>
      <c r="B27" s="8"/>
    </row>
    <row r="28" spans="1:2" ht="14.25">
      <c r="A28" s="2"/>
      <c r="B28" s="8"/>
    </row>
    <row r="29" spans="1:2" ht="14.25">
      <c r="A29" s="2"/>
      <c r="B29" s="8"/>
    </row>
    <row r="30" spans="1:2" ht="14.25">
      <c r="A30" s="2"/>
      <c r="B30" s="8"/>
    </row>
    <row r="31" spans="1:2" ht="14.25">
      <c r="A31" s="2"/>
      <c r="B31" s="8"/>
    </row>
    <row r="32" spans="1:2" ht="14.25">
      <c r="A32" s="2"/>
      <c r="B32" s="8"/>
    </row>
    <row r="33" spans="1:2" ht="14.25">
      <c r="A33" s="2"/>
      <c r="B33" s="8"/>
    </row>
    <row r="34" spans="1:2" ht="14.25">
      <c r="A34" s="2"/>
      <c r="B34" s="8"/>
    </row>
    <row r="35" spans="1:2" ht="14.25">
      <c r="A35" s="2"/>
      <c r="B35" s="8"/>
    </row>
    <row r="36" spans="1:2" ht="14.25">
      <c r="A36" s="2"/>
      <c r="B36" s="8"/>
    </row>
    <row r="37" spans="1:2" ht="14.25">
      <c r="A37" s="2"/>
      <c r="B37" s="8"/>
    </row>
    <row r="38" spans="1:2" ht="14.25">
      <c r="A38" s="2"/>
      <c r="B38" s="8"/>
    </row>
    <row r="39" spans="1:2" ht="14.25">
      <c r="A39" s="2"/>
      <c r="B39" s="8"/>
    </row>
    <row r="40" spans="1:2" ht="14.25">
      <c r="A40" s="2"/>
      <c r="B40" s="8"/>
    </row>
    <row r="41" spans="1:2" ht="14.25">
      <c r="A41" s="2"/>
      <c r="B41" s="8"/>
    </row>
    <row r="42" spans="1:2" ht="14.25">
      <c r="A42" s="2"/>
      <c r="B42" s="8"/>
    </row>
    <row r="43" spans="1:2" ht="14.25">
      <c r="A43" s="2"/>
      <c r="B43" s="8"/>
    </row>
    <row r="44" spans="1:2" ht="14.25">
      <c r="A44" s="2"/>
      <c r="B44" s="8"/>
    </row>
    <row r="45" spans="1:2" ht="14.25">
      <c r="A45" s="2"/>
      <c r="B45" s="8"/>
    </row>
    <row r="46" spans="1:2" ht="14.25">
      <c r="A46" s="2"/>
      <c r="B46" s="8"/>
    </row>
    <row r="47" spans="1:2" ht="14.25">
      <c r="A47" s="2"/>
      <c r="B47" s="8"/>
    </row>
    <row r="48" ht="14.25">
      <c r="B48" s="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"/>
  <sheetViews>
    <sheetView workbookViewId="0" topLeftCell="A2">
      <selection activeCell="K7" sqref="K7"/>
    </sheetView>
  </sheetViews>
  <sheetFormatPr defaultColWidth="9.140625" defaultRowHeight="15"/>
  <cols>
    <col min="2" max="2" width="15.7109375" style="19" customWidth="1"/>
    <col min="3" max="3" width="13.421875" style="19" customWidth="1"/>
  </cols>
  <sheetData>
    <row r="1" ht="15">
      <c r="B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Idaho Accelerator Center</dc:creator>
  <cp:keywords/>
  <dc:description/>
  <cp:lastModifiedBy>roman </cp:lastModifiedBy>
  <cp:lastPrinted>2010-03-24T19:29:52Z</cp:lastPrinted>
  <dcterms:created xsi:type="dcterms:W3CDTF">2010-03-24T17:14:00Z</dcterms:created>
  <dcterms:modified xsi:type="dcterms:W3CDTF">2010-03-26T14:53:01Z</dcterms:modified>
  <cp:category/>
  <cp:version/>
  <cp:contentType/>
  <cp:contentStatus/>
  <cp:revision>24</cp:revision>
</cp:coreProperties>
</file>