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1" activeTab="0"/>
  </bookViews>
  <sheets>
    <sheet name="2_3_4_12_ave" sheetId="1" r:id="rId1"/>
    <sheet name="GEM_2.9_8_9_ave" sheetId="2" r:id="rId2"/>
  </sheets>
  <definedNames/>
  <calcPr fullCalcOnLoad="1"/>
</workbook>
</file>

<file path=xl/sharedStrings.xml><?xml version="1.0" encoding="utf-8"?>
<sst xmlns="http://schemas.openxmlformats.org/spreadsheetml/2006/main" count="109" uniqueCount="38">
  <si>
    <t>Drift Voltage</t>
  </si>
  <si>
    <t>Sub 12/2</t>
  </si>
  <si>
    <t>z</t>
  </si>
  <si>
    <t>area</t>
  </si>
  <si>
    <t>Sub 12/3</t>
  </si>
  <si>
    <t>Sub 12/4</t>
  </si>
  <si>
    <t>ave</t>
  </si>
  <si>
    <t>SDV</t>
  </si>
  <si>
    <t xml:space="preserve">error </t>
  </si>
  <si>
    <t xml:space="preserve">Open 12/2 </t>
  </si>
  <si>
    <t>Open 12/3</t>
  </si>
  <si>
    <t>Open 12/4</t>
  </si>
  <si>
    <t>error</t>
  </si>
  <si>
    <t>Closed 12/2</t>
  </si>
  <si>
    <t>Closed 12/3</t>
  </si>
  <si>
    <t>Closed 12/4</t>
  </si>
  <si>
    <t>V</t>
  </si>
  <si>
    <t>Open-closed 11/20</t>
  </si>
  <si>
    <t>open</t>
  </si>
  <si>
    <t>closed</t>
  </si>
  <si>
    <t>V NovBeg</t>
  </si>
  <si>
    <t>Open-closed</t>
  </si>
  <si>
    <t>VoctEnd</t>
  </si>
  <si>
    <t>sub</t>
  </si>
  <si>
    <t xml:space="preserve">gaus esti. Uncertainty </t>
  </si>
  <si>
    <t>open nov20</t>
  </si>
  <si>
    <t>openNOvBeg</t>
  </si>
  <si>
    <t>openEndOct</t>
  </si>
  <si>
    <t>sub_ave</t>
  </si>
  <si>
    <t>open_ave</t>
  </si>
  <si>
    <t>closed_ave</t>
  </si>
  <si>
    <t>closednov20</t>
  </si>
  <si>
    <t>closedbegNov</t>
  </si>
  <si>
    <t>closedEndOct</t>
  </si>
  <si>
    <t>subnov20</t>
  </si>
  <si>
    <t>subbegNov</t>
  </si>
  <si>
    <t>subEndOct</t>
  </si>
  <si>
    <t xml:space="preserve">open 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</si>
</sst>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Alignment="1">
      <alignment horizontal="left" indent="4"/>
    </xf>
    <xf numFmtId="164" fontId="0" fillId="0" borderId="0" xfId="0" applyAlignment="1">
      <alignment horizontal="left" indent="3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56"/>
  <sheetViews>
    <sheetView tabSelected="1" zoomScale="194" zoomScaleNormal="194" workbookViewId="0" topLeftCell="A1">
      <selection activeCell="A8" sqref="A8"/>
    </sheetView>
  </sheetViews>
  <sheetFormatPr defaultColWidth="11.421875" defaultRowHeight="12.75"/>
  <cols>
    <col min="1" max="12" width="11.57421875" style="0" customWidth="1"/>
    <col min="13" max="13" width="18.140625" style="0" customWidth="1"/>
    <col min="14" max="39" width="11.57421875" style="0" customWidth="1"/>
    <col min="40" max="40" width="19.28125" style="0" customWidth="1"/>
    <col min="41" max="16384" width="11.57421875" style="0" customWidth="1"/>
  </cols>
  <sheetData>
    <row r="1" spans="1:5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</v>
      </c>
      <c r="G1" t="s">
        <v>3</v>
      </c>
      <c r="H1" t="s">
        <v>5</v>
      </c>
      <c r="I1" t="s">
        <v>2</v>
      </c>
      <c r="J1" t="s">
        <v>3</v>
      </c>
      <c r="K1" t="s">
        <v>6</v>
      </c>
      <c r="L1" t="s">
        <v>7</v>
      </c>
      <c r="M1" t="s">
        <v>8</v>
      </c>
      <c r="N1" t="s">
        <v>9</v>
      </c>
      <c r="O1" t="s">
        <v>2</v>
      </c>
      <c r="P1" t="s">
        <v>3</v>
      </c>
      <c r="Q1" t="s">
        <v>10</v>
      </c>
      <c r="R1" t="s">
        <v>2</v>
      </c>
      <c r="S1" t="s">
        <v>3</v>
      </c>
      <c r="T1" t="s">
        <v>11</v>
      </c>
      <c r="U1" t="s">
        <v>2</v>
      </c>
      <c r="V1" t="s">
        <v>3</v>
      </c>
      <c r="W1" t="s">
        <v>6</v>
      </c>
      <c r="X1" t="s">
        <v>7</v>
      </c>
      <c r="Y1" t="s">
        <v>12</v>
      </c>
      <c r="Z1" t="s">
        <v>13</v>
      </c>
      <c r="AA1" t="s">
        <v>2</v>
      </c>
      <c r="AB1" t="s">
        <v>3</v>
      </c>
      <c r="AC1" t="s">
        <v>14</v>
      </c>
      <c r="AD1" t="s">
        <v>2</v>
      </c>
      <c r="AE1" t="s">
        <v>3</v>
      </c>
      <c r="AF1" t="s">
        <v>15</v>
      </c>
      <c r="AG1" t="s">
        <v>2</v>
      </c>
      <c r="AH1" t="s">
        <v>3</v>
      </c>
      <c r="AI1" t="s">
        <v>6</v>
      </c>
      <c r="AJ1" t="s">
        <v>7</v>
      </c>
      <c r="AK1" t="s">
        <v>12</v>
      </c>
      <c r="AM1" t="s">
        <v>16</v>
      </c>
      <c r="AN1" t="s">
        <v>17</v>
      </c>
      <c r="AO1" t="s">
        <v>18</v>
      </c>
      <c r="AP1" t="s">
        <v>19</v>
      </c>
      <c r="AR1" t="s">
        <v>20</v>
      </c>
      <c r="AS1" t="s">
        <v>21</v>
      </c>
      <c r="AT1" t="s">
        <v>18</v>
      </c>
      <c r="AU1" t="s">
        <v>19</v>
      </c>
      <c r="AW1" t="s">
        <v>22</v>
      </c>
      <c r="AX1" t="s">
        <v>23</v>
      </c>
      <c r="AY1" t="s">
        <v>18</v>
      </c>
      <c r="AZ1" t="s">
        <v>19</v>
      </c>
    </row>
    <row r="2" spans="1:52" ht="12">
      <c r="A2">
        <v>100</v>
      </c>
      <c r="B2">
        <v>4.21</v>
      </c>
      <c r="E2">
        <v>22.19</v>
      </c>
      <c r="H2">
        <v>0.1</v>
      </c>
      <c r="K2">
        <f>AVERAGE(H2,E2,B2)</f>
        <v>8.833333333333334</v>
      </c>
      <c r="L2">
        <f>STDEV(H2,E2,B2)</f>
        <v>11.748337471035352</v>
      </c>
      <c r="M2">
        <f>L2/K2</f>
        <v>1.3300004684190965</v>
      </c>
      <c r="N2">
        <v>28.21</v>
      </c>
      <c r="Q2">
        <v>57.24</v>
      </c>
      <c r="T2">
        <v>23.82</v>
      </c>
      <c r="W2">
        <f>AVERAGE(T2,Q2,N2)</f>
        <v>36.42333333333333</v>
      </c>
      <c r="X2">
        <f>STDEV(N2,Q2,T2)</f>
        <v>18.16089847263437</v>
      </c>
      <c r="Y2">
        <f>X2/W2</f>
        <v>0.4986061628800504</v>
      </c>
      <c r="Z2">
        <v>24.01</v>
      </c>
      <c r="AA2">
        <f>(Z2-AI2)/AJ2</f>
        <v>-0.5547564940454471</v>
      </c>
      <c r="AC2">
        <v>35.05</v>
      </c>
      <c r="AF2">
        <v>23.72</v>
      </c>
      <c r="AI2">
        <f>AVERAGE(AF2,AC2,Z2)</f>
        <v>27.593333333333334</v>
      </c>
      <c r="AJ2">
        <f>STDEV(Z2,AC2,AF2)</f>
        <v>6.459290466710203</v>
      </c>
      <c r="AK2">
        <f>AJ2/AI2</f>
        <v>0.23408880647657174</v>
      </c>
      <c r="AM2">
        <v>715</v>
      </c>
      <c r="AN2">
        <v>75.75</v>
      </c>
      <c r="AO2">
        <v>132.1</v>
      </c>
      <c r="AP2">
        <v>56.4</v>
      </c>
      <c r="AR2">
        <v>600</v>
      </c>
      <c r="AS2">
        <v>68.89</v>
      </c>
      <c r="AT2">
        <v>117.3</v>
      </c>
      <c r="AU2">
        <v>48.42</v>
      </c>
      <c r="AW2">
        <v>250</v>
      </c>
      <c r="AX2">
        <v>8.21</v>
      </c>
      <c r="AY2">
        <v>75.93</v>
      </c>
      <c r="AZ2">
        <v>84.14</v>
      </c>
    </row>
    <row r="3" spans="1:52" ht="12">
      <c r="A3">
        <v>175</v>
      </c>
      <c r="B3">
        <v>11.9</v>
      </c>
      <c r="E3">
        <v>20.36</v>
      </c>
      <c r="H3">
        <v>9.58</v>
      </c>
      <c r="K3">
        <f>AVERAGE(H3,E3,B3)</f>
        <v>13.946666666666665</v>
      </c>
      <c r="L3">
        <f>STDEV(H3,E3,B3)</f>
        <v>5.673952179330852</v>
      </c>
      <c r="M3">
        <f>L3/K3</f>
        <v>0.40683213522926764</v>
      </c>
      <c r="N3">
        <v>43.76</v>
      </c>
      <c r="Q3">
        <v>63.57</v>
      </c>
      <c r="T3">
        <v>40.04</v>
      </c>
      <c r="W3">
        <f>AVERAGE(T3,Q3,N3)</f>
        <v>49.123333333333335</v>
      </c>
      <c r="X3">
        <f>STDEV(N3,Q3,T3)</f>
        <v>12.648685043645184</v>
      </c>
      <c r="Y3">
        <f>X3/W3</f>
        <v>0.25748832958496</v>
      </c>
      <c r="Z3">
        <v>31.86</v>
      </c>
      <c r="AA3">
        <f>(Z3-AI3)/AJ3</f>
        <v>-0.47504396608783794</v>
      </c>
      <c r="AC3">
        <v>43.21</v>
      </c>
      <c r="AF3">
        <v>30.47</v>
      </c>
      <c r="AI3">
        <f>AVERAGE(AF3,AC3,Z3)</f>
        <v>35.18</v>
      </c>
      <c r="AJ3">
        <f>STDEV(Z3,AC3,AF3)</f>
        <v>6.988826797109799</v>
      </c>
      <c r="AK3">
        <f>AJ3/AI3</f>
        <v>0.19865909031011367</v>
      </c>
      <c r="AM3">
        <v>665</v>
      </c>
      <c r="AN3">
        <v>60.11</v>
      </c>
      <c r="AO3">
        <v>116.7</v>
      </c>
      <c r="AP3">
        <v>56.59</v>
      </c>
      <c r="AR3">
        <v>665</v>
      </c>
      <c r="AS3">
        <v>85.03</v>
      </c>
      <c r="AT3">
        <v>124.2</v>
      </c>
      <c r="AU3">
        <v>39.22</v>
      </c>
      <c r="AW3">
        <v>375</v>
      </c>
      <c r="AX3">
        <v>41.25</v>
      </c>
      <c r="AY3">
        <v>39.9</v>
      </c>
      <c r="AZ3">
        <v>80.7</v>
      </c>
    </row>
    <row r="4" spans="1:52" ht="12">
      <c r="A4">
        <v>200</v>
      </c>
      <c r="B4">
        <v>2.6</v>
      </c>
      <c r="E4">
        <v>29.64</v>
      </c>
      <c r="H4">
        <v>9.93</v>
      </c>
      <c r="K4">
        <f>AVERAGE(H4,E4,B4)</f>
        <v>14.056666666666667</v>
      </c>
      <c r="L4">
        <f>STDEV(H4,E4,B4)</f>
        <v>13.984363887332643</v>
      </c>
      <c r="M4">
        <f>L4/K4</f>
        <v>0.9948563353568397</v>
      </c>
      <c r="N4">
        <v>39.44</v>
      </c>
      <c r="Q4">
        <v>79.33</v>
      </c>
      <c r="T4">
        <v>42.83</v>
      </c>
      <c r="W4">
        <f>AVERAGE(T4,Q4,N4)</f>
        <v>53.86666666666667</v>
      </c>
      <c r="X4">
        <f>STDEV(N4,Q4,T4)</f>
        <v>22.11693996314439</v>
      </c>
      <c r="Y4">
        <f>X4/W4</f>
        <v>0.4105867567415419</v>
      </c>
      <c r="Z4">
        <v>36.83</v>
      </c>
      <c r="AA4">
        <f>(Z4-AI4)/AJ4</f>
        <v>-0.33895547862320524</v>
      </c>
      <c r="AC4">
        <v>49.69</v>
      </c>
      <c r="AF4">
        <v>32.9</v>
      </c>
      <c r="AI4">
        <f>AVERAGE(AF4,AC4,Z4)</f>
        <v>39.806666666666665</v>
      </c>
      <c r="AJ4">
        <f>STDEV(Z4,AC4,AF4)</f>
        <v>8.781880967841305</v>
      </c>
      <c r="AK4">
        <f>AJ4/AI4</f>
        <v>0.2206133219186394</v>
      </c>
      <c r="AM4">
        <v>601</v>
      </c>
      <c r="AN4">
        <v>56.41</v>
      </c>
      <c r="AO4">
        <v>110.1</v>
      </c>
      <c r="AP4">
        <v>53.68</v>
      </c>
      <c r="AR4">
        <v>815</v>
      </c>
      <c r="AS4">
        <v>81.11</v>
      </c>
      <c r="AT4">
        <v>120.4</v>
      </c>
      <c r="AU4">
        <v>39.24</v>
      </c>
      <c r="AW4">
        <v>435</v>
      </c>
      <c r="AX4">
        <v>38.4</v>
      </c>
      <c r="AY4">
        <v>76.31</v>
      </c>
      <c r="AZ4">
        <v>37.91</v>
      </c>
    </row>
    <row r="5" spans="1:52" ht="12">
      <c r="A5">
        <v>300</v>
      </c>
      <c r="B5">
        <v>15.9</v>
      </c>
      <c r="E5">
        <v>33.73</v>
      </c>
      <c r="H5">
        <v>34.01</v>
      </c>
      <c r="K5">
        <f>AVERAGE(H5,E5,B5)</f>
        <v>27.88</v>
      </c>
      <c r="L5">
        <f>STDEV(H5,E5,B5)</f>
        <v>10.375928874081586</v>
      </c>
      <c r="M5">
        <f>L5/K5</f>
        <v>0.37216387640177856</v>
      </c>
      <c r="N5">
        <v>51.39</v>
      </c>
      <c r="Q5">
        <v>91.68</v>
      </c>
      <c r="T5">
        <v>71.62</v>
      </c>
      <c r="W5">
        <f>AVERAGE(T5,Q5,N5)</f>
        <v>71.56333333333333</v>
      </c>
      <c r="X5">
        <f>STDEV(N5,Q5,T5)</f>
        <v>20.14505977487616</v>
      </c>
      <c r="Y5">
        <f>X5/W5</f>
        <v>0.2814997406708672</v>
      </c>
      <c r="Z5">
        <v>35.49</v>
      </c>
      <c r="AA5">
        <f>(Z5-AI5)/AJ5</f>
        <v>-0.6607163073790668</v>
      </c>
      <c r="AC5">
        <v>57.95</v>
      </c>
      <c r="AF5">
        <v>37.61</v>
      </c>
      <c r="AI5">
        <f>AVERAGE(AF5,AC5,Z5)</f>
        <v>43.68333333333334</v>
      </c>
      <c r="AJ5">
        <f>STDEV(Z5,AC5,AF5)</f>
        <v>12.400682776901172</v>
      </c>
      <c r="AK5">
        <f>AJ5/AI5</f>
        <v>0.2838767518558071</v>
      </c>
      <c r="AR5">
        <v>715</v>
      </c>
      <c r="AS5">
        <v>82.19</v>
      </c>
      <c r="AT5">
        <v>121.5</v>
      </c>
      <c r="AU5">
        <v>39.27</v>
      </c>
      <c r="AW5">
        <v>500</v>
      </c>
      <c r="AX5">
        <v>84.1</v>
      </c>
      <c r="AY5">
        <v>126.5</v>
      </c>
      <c r="AZ5">
        <v>42.9</v>
      </c>
    </row>
    <row r="6" spans="1:52" ht="12">
      <c r="A6">
        <v>350</v>
      </c>
      <c r="B6">
        <v>30.4</v>
      </c>
      <c r="E6">
        <v>55.95</v>
      </c>
      <c r="H6">
        <v>61.31</v>
      </c>
      <c r="K6">
        <f>AVERAGE(H6,E6,B6)</f>
        <v>49.22</v>
      </c>
      <c r="L6">
        <f>STDEV(H6,E6,B6)</f>
        <v>16.517466512755522</v>
      </c>
      <c r="M6">
        <f>L6/K6</f>
        <v>0.33558444763826745</v>
      </c>
      <c r="N6">
        <v>69.19</v>
      </c>
      <c r="Q6">
        <v>99.2</v>
      </c>
      <c r="T6">
        <v>86.63</v>
      </c>
      <c r="W6">
        <f>AVERAGE(T6,Q6,N6)</f>
        <v>85.00666666666666</v>
      </c>
      <c r="X6">
        <f>STDEV(N6,Q6,T6)</f>
        <v>15.070714426772653</v>
      </c>
      <c r="Y6">
        <f>X6/W6</f>
        <v>0.17728861767829177</v>
      </c>
      <c r="Z6">
        <v>38.79</v>
      </c>
      <c r="AA6">
        <f>(Z6-AI6)/AJ6</f>
        <v>0.3217393239686854</v>
      </c>
      <c r="AC6">
        <v>43.25</v>
      </c>
      <c r="AF6">
        <v>25.32</v>
      </c>
      <c r="AI6">
        <f>AVERAGE(AF6,AC6,Z6)</f>
        <v>35.78666666666666</v>
      </c>
      <c r="AJ6">
        <f>STDEV(Z6,AC6,AF6)</f>
        <v>9.334679069648475</v>
      </c>
      <c r="AK6">
        <f>AJ6/AI6</f>
        <v>0.26084237340671973</v>
      </c>
      <c r="AW6">
        <v>715</v>
      </c>
      <c r="AX6">
        <v>76.4</v>
      </c>
      <c r="AY6">
        <v>116.2</v>
      </c>
      <c r="AZ6">
        <v>40.32</v>
      </c>
    </row>
    <row r="7" spans="13:37" ht="12.75">
      <c r="M7" t="s">
        <v>24</v>
      </c>
      <c r="Y7" t="s">
        <v>24</v>
      </c>
      <c r="AK7" t="s">
        <v>24</v>
      </c>
    </row>
    <row r="8" spans="1:52" ht="12">
      <c r="A8">
        <v>400</v>
      </c>
      <c r="B8">
        <v>53.29</v>
      </c>
      <c r="C8">
        <f>(B8-K8)/L8</f>
        <v>0.3784134365412729</v>
      </c>
      <c r="D8" s="1">
        <f>NORMDIST(B8,K8,L8,C8)</f>
        <v>0.647438255943216</v>
      </c>
      <c r="E8">
        <v>55.29</v>
      </c>
      <c r="F8">
        <f>(E8-K8)/L8</f>
        <v>0.7555696855857307</v>
      </c>
      <c r="G8" s="1">
        <f>NORMDIST(E8,K8,L8,F8)</f>
        <v>0.7750463815275245</v>
      </c>
      <c r="H8">
        <v>45.27</v>
      </c>
      <c r="I8">
        <f>(H8-K8)/L8</f>
        <v>-1.1339831221270023</v>
      </c>
      <c r="J8" s="1">
        <f>NORMDIST(H8,K8,L8,I8)</f>
        <v>0.12840081389684507</v>
      </c>
      <c r="K8">
        <f>AVERAGE(H8,E8,B8)</f>
        <v>51.28333333333333</v>
      </c>
      <c r="L8">
        <f>STDEV(H8,E8,B8)</f>
        <v>5.30284200531501</v>
      </c>
      <c r="M8">
        <f>L8/SQRT(3)</f>
        <v>3.061597259238676</v>
      </c>
      <c r="N8">
        <v>101.8</v>
      </c>
      <c r="O8">
        <f>(N8-W8)/X8</f>
        <v>0.6844560333346018</v>
      </c>
      <c r="P8" s="1">
        <f>NORMDIST(N8,W8,X8,O8)</f>
        <v>0.7531563782393028</v>
      </c>
      <c r="Q8">
        <v>100.4</v>
      </c>
      <c r="R8">
        <f>(Q8-W8)/X8</f>
        <v>0.46315385165597894</v>
      </c>
      <c r="S8" s="1">
        <f>NORMDIST(Q8,W8,X8,R8)</f>
        <v>0.6783729539561998</v>
      </c>
      <c r="T8">
        <v>90.21</v>
      </c>
      <c r="U8">
        <f>(T8-W8)/X8</f>
        <v>-1.1476098849905807</v>
      </c>
      <c r="V8" s="1">
        <f>NORMDIST(T8,W8,X8,U8)</f>
        <v>0.12556482360861806</v>
      </c>
      <c r="W8">
        <f>AVERAGE(T8,Q8,N8)</f>
        <v>97.47</v>
      </c>
      <c r="X8">
        <f>STDEV(N8,Q8,T8)</f>
        <v>6.326191587361234</v>
      </c>
      <c r="Y8">
        <f>X8/SQRT(3)</f>
        <v>3.6524284159081546</v>
      </c>
      <c r="Z8">
        <v>48.54</v>
      </c>
      <c r="AA8">
        <f>(Z8-AI8)/AJ8</f>
        <v>1.1539172479295565</v>
      </c>
      <c r="AB8" s="1">
        <f>NORMDIST(Z8,AI8,AJ8,AA8)</f>
        <v>0.8757329514214093</v>
      </c>
      <c r="AC8">
        <v>45.09</v>
      </c>
      <c r="AD8">
        <f>(AC8-AI8)/AJ8</f>
        <v>-0.5401314777542574</v>
      </c>
      <c r="AE8" s="1">
        <f>NORMDIST(AC8,AI8,AJ8,AD8)</f>
        <v>0.2945531819287125</v>
      </c>
      <c r="AF8">
        <v>44.94</v>
      </c>
      <c r="AG8">
        <f>(AF8-AI8)/AJ8</f>
        <v>-0.6137857701752957</v>
      </c>
      <c r="AH8" s="1">
        <f>NORMDIST(AF8,AI8,AJ8,AG8)</f>
        <v>0.2696784508323592</v>
      </c>
      <c r="AI8">
        <f>AVERAGE(AF8,AC8,Z8)</f>
        <v>46.19</v>
      </c>
      <c r="AJ8">
        <f>STDEV(Z8,AC8,AF8)</f>
        <v>2.0365411854416293</v>
      </c>
      <c r="AK8">
        <f>AJ8/SQRT(3)</f>
        <v>1.1757976016304843</v>
      </c>
      <c r="AW8">
        <v>765</v>
      </c>
      <c r="AX8">
        <v>89.01</v>
      </c>
      <c r="AY8">
        <v>48</v>
      </c>
      <c r="AZ8">
        <v>138.5</v>
      </c>
    </row>
    <row r="9" spans="1:52" ht="12">
      <c r="A9">
        <v>500</v>
      </c>
      <c r="B9">
        <v>58.05</v>
      </c>
      <c r="C9">
        <f>(B9-K9)/L9</f>
        <v>-0.9114897926769122</v>
      </c>
      <c r="D9" s="1">
        <f>NORMDIST(B9,K9,L9,C9)</f>
        <v>0.18101868069170896</v>
      </c>
      <c r="E9">
        <v>62.4</v>
      </c>
      <c r="F9">
        <f>(E9-K9)/L9</f>
        <v>-0.158168589736208</v>
      </c>
      <c r="G9" s="1">
        <f>NORMDIST(E9,K9,L9,F9)</f>
        <v>0.4371619769602895</v>
      </c>
      <c r="H9">
        <v>69.49</v>
      </c>
      <c r="I9">
        <f>(H9-K9)/L9</f>
        <v>1.0696583824131227</v>
      </c>
      <c r="J9" s="1">
        <f>NORMDIST(H9,K9,L9,I9)</f>
        <v>0.8576134471600347</v>
      </c>
      <c r="K9">
        <f>AVERAGE(H9,E9,B9)</f>
        <v>63.313333333333325</v>
      </c>
      <c r="L9">
        <f>STDEV(H9,E9,B9)</f>
        <v>5.774429264726803</v>
      </c>
      <c r="M9">
        <f>L9/SQRT(3)</f>
        <v>3.3338682904064725</v>
      </c>
      <c r="N9">
        <v>108.8</v>
      </c>
      <c r="O9">
        <f>(N9-W9)/X9</f>
        <v>-1.1424586856945573</v>
      </c>
      <c r="P9" s="1">
        <f>NORMDIST(N9,W9,X9,O9)</f>
        <v>0.1266317047959388</v>
      </c>
      <c r="Q9">
        <v>114.2</v>
      </c>
      <c r="R9">
        <f>(Q9-W9)/X9</f>
        <v>0.4260015438183096</v>
      </c>
      <c r="S9" s="1">
        <f>NORMDIST(Q9,W9,X9,R9)</f>
        <v>0.6649466394648793</v>
      </c>
      <c r="T9">
        <v>115.2</v>
      </c>
      <c r="U9">
        <f>(T9-W9)/X9</f>
        <v>0.7164571418762476</v>
      </c>
      <c r="V9" s="1">
        <f>NORMDIST(T9,W9,X9,U9)</f>
        <v>0.76314543890782</v>
      </c>
      <c r="W9">
        <f>AVERAGE(T9,Q9,N9)</f>
        <v>112.73333333333333</v>
      </c>
      <c r="X9">
        <f>STDEV(N9,Q9,T9)</f>
        <v>3.4428670223134317</v>
      </c>
      <c r="Y9">
        <f>X9/SQRT(3)</f>
        <v>1.9877402021167452</v>
      </c>
      <c r="Z9">
        <v>50.73</v>
      </c>
      <c r="AA9">
        <f>(Z9-AI9)/AJ9</f>
        <v>0.4088396191124617</v>
      </c>
      <c r="AB9" s="1">
        <f>NORMDIST(Z9,AI9,AJ9,AA9)</f>
        <v>0.6586713186337327</v>
      </c>
      <c r="AC9">
        <v>51.78</v>
      </c>
      <c r="AD9">
        <f>(AC9-AI9)/AJ9</f>
        <v>0.7308008191635277</v>
      </c>
      <c r="AE9" s="1">
        <f>NORMDIST(AC9,AI9,AJ9,AD9)</f>
        <v>0.7675495884328966</v>
      </c>
      <c r="AF9">
        <v>45.68</v>
      </c>
      <c r="AG9">
        <f>(AF9-AI9)/AJ9</f>
        <v>-1.1396404382759915</v>
      </c>
      <c r="AH9" s="1">
        <f>NORMDIST(AF9,AI9,AJ9,AG9)</f>
        <v>0.12721806542206315</v>
      </c>
      <c r="AI9">
        <f>AVERAGE(AF9,AC9,Z9)</f>
        <v>49.39666666666667</v>
      </c>
      <c r="AJ9">
        <f>STDEV(Z9,AC9,AF9)</f>
        <v>3.2612625367077293</v>
      </c>
      <c r="AK9">
        <f>AJ9/SQRT(3)</f>
        <v>1.8828908034662493</v>
      </c>
      <c r="AW9">
        <v>865</v>
      </c>
      <c r="AX9">
        <v>83.89</v>
      </c>
      <c r="AY9">
        <v>126.9</v>
      </c>
      <c r="AZ9">
        <v>43.03</v>
      </c>
    </row>
    <row r="10" spans="1:52" ht="12">
      <c r="A10">
        <v>600</v>
      </c>
      <c r="B10">
        <v>66.05</v>
      </c>
      <c r="C10">
        <f>(B10-K10)/L10</f>
        <v>-0.6118726566123863</v>
      </c>
      <c r="D10" s="1">
        <f>NORMDIST(B10,K10,L10,C10)</f>
        <v>0.27031100691231374</v>
      </c>
      <c r="E10">
        <v>66.27</v>
      </c>
      <c r="F10">
        <f>(E10-K10)/L10</f>
        <v>-0.5421255144078657</v>
      </c>
      <c r="G10" s="1">
        <f>NORMDIST(E10,K10,L10,F10)</f>
        <v>0.29386602158819514</v>
      </c>
      <c r="H10">
        <v>71.62</v>
      </c>
      <c r="I10">
        <f>(H10-K10)/L10</f>
        <v>1.153998171020261</v>
      </c>
      <c r="J10" s="1">
        <f>NORMDIST(H10,K10,L10,I10)</f>
        <v>0.875749540614677</v>
      </c>
      <c r="K10">
        <f>AVERAGE(H10,E10,B10)</f>
        <v>67.97999999999999</v>
      </c>
      <c r="L10">
        <f>STDEV(H10,E10,B10)</f>
        <v>3.154251099706558</v>
      </c>
      <c r="M10">
        <f>L10/SQRT(3)</f>
        <v>1.8211077215072544</v>
      </c>
      <c r="N10">
        <v>118.6</v>
      </c>
      <c r="O10">
        <f>(N10-W10)/X10</f>
        <v>-0.7395441611851475</v>
      </c>
      <c r="P10" s="1">
        <f>NORMDIST(N10,W10,X10,O10)</f>
        <v>0.22978831709932582</v>
      </c>
      <c r="Q10">
        <v>118.8</v>
      </c>
      <c r="R10">
        <f>(Q10-W10)/X10</f>
        <v>-0.39821608679200066</v>
      </c>
      <c r="S10" s="1">
        <f>NORMDIST(Q10,W10,X10,R10)</f>
        <v>0.3452354544568292</v>
      </c>
      <c r="T10">
        <v>119.7</v>
      </c>
      <c r="U10">
        <f>(T10-W10)/X10</f>
        <v>1.1377602479771483</v>
      </c>
      <c r="V10" s="1">
        <f>NORMDIST(T10,W10,X10,U10)</f>
        <v>0.8723896958915786</v>
      </c>
      <c r="W10">
        <f>AVERAGE(T10,Q10,N10)</f>
        <v>119.03333333333333</v>
      </c>
      <c r="X10">
        <f>STDEV(N10,Q10,T10)</f>
        <v>0.5859465277082359</v>
      </c>
      <c r="Y10">
        <f>X10/SQRT(3)</f>
        <v>0.3382963855030765</v>
      </c>
      <c r="Z10">
        <v>52.5</v>
      </c>
      <c r="AA10">
        <f>(Z10-AI10)/AJ10</f>
        <v>0.5773502691896276</v>
      </c>
      <c r="AB10" s="1">
        <f>NORMDIST(Z10,AI10,AJ10,AA10)</f>
        <v>0.7181485691746141</v>
      </c>
      <c r="AC10">
        <v>52.5</v>
      </c>
      <c r="AD10">
        <f>(AC10-AI10)/AJ10</f>
        <v>0.5773502691896276</v>
      </c>
      <c r="AE10" s="1">
        <f>NORMDIST(AC10,AI10,AJ10,AD10)</f>
        <v>0.7181485691746141</v>
      </c>
      <c r="AF10">
        <v>48.04</v>
      </c>
      <c r="AG10">
        <f>(AF10-AI10)/AJ10</f>
        <v>-1.1547005383792497</v>
      </c>
      <c r="AH10" s="1">
        <f>NORMDIST(AF10,AI10,AJ10,AG10)</f>
        <v>0.12410653949496218</v>
      </c>
      <c r="AI10">
        <f>AVERAGE(AF10,AC10,Z10)</f>
        <v>51.01333333333333</v>
      </c>
      <c r="AJ10">
        <f>STDEV(Z10,AC10,AF10)</f>
        <v>2.5749822005857315</v>
      </c>
      <c r="AK10">
        <f>AJ10/SQRT(3)</f>
        <v>1.486666666666667</v>
      </c>
      <c r="AW10">
        <v>600</v>
      </c>
      <c r="AX10">
        <v>76.3</v>
      </c>
      <c r="AY10">
        <v>120.8</v>
      </c>
      <c r="AZ10">
        <v>44.9</v>
      </c>
    </row>
    <row r="11" spans="1:52" ht="12">
      <c r="A11">
        <v>700</v>
      </c>
      <c r="B11">
        <v>74.38</v>
      </c>
      <c r="C11">
        <f>(B11-K11)/L11</f>
        <v>-1.0979210285040777</v>
      </c>
      <c r="D11" s="1">
        <f>NORMDIST(B11,K11,L11,C11)</f>
        <v>0.13611948735202284</v>
      </c>
      <c r="E11">
        <v>78.87</v>
      </c>
      <c r="F11">
        <f>(E11-K11)/L11</f>
        <v>0.23923957311888375</v>
      </c>
      <c r="G11" s="1">
        <f>NORMDIST(E11,K11,L11,F11)</f>
        <v>0.5945400907341896</v>
      </c>
      <c r="H11">
        <v>80.95</v>
      </c>
      <c r="I11">
        <f>(H11-K11)/L11</f>
        <v>0.8586814553851981</v>
      </c>
      <c r="J11" s="1">
        <f>NORMDIST(H11,K11,L11,I11)</f>
        <v>0.8047418577732567</v>
      </c>
      <c r="K11">
        <f>AVERAGE(H11,E11,B11)</f>
        <v>78.06666666666666</v>
      </c>
      <c r="L11">
        <f>STDEV(H11,E11,B11)</f>
        <v>3.357861422592267</v>
      </c>
      <c r="M11">
        <f>L11/SQRT(3)</f>
        <v>1.9386621962351054</v>
      </c>
      <c r="N11">
        <v>121.7</v>
      </c>
      <c r="O11">
        <f>(N11-W11)/X11</f>
        <v>-0.9083498561387032</v>
      </c>
      <c r="P11" s="1">
        <f>NORMDIST(N11,W11,X11,O11)</f>
        <v>0.18184670475890954</v>
      </c>
      <c r="Q11">
        <v>125.2</v>
      </c>
      <c r="R11">
        <f>(Q11-W11)/X11</f>
        <v>-0.16321911477492307</v>
      </c>
      <c r="S11" s="1">
        <f>NORMDIST(Q11,W11,X11,R11)</f>
        <v>0.43517295830256136</v>
      </c>
      <c r="T11">
        <v>131</v>
      </c>
      <c r="U11">
        <f>(T11-W11)/X11</f>
        <v>1.0715689709136262</v>
      </c>
      <c r="V11" s="1">
        <f>NORMDIST(T11,W11,X11,U11)</f>
        <v>0.8580431617550232</v>
      </c>
      <c r="W11">
        <f>AVERAGE(T11,Q11,N11)</f>
        <v>125.96666666666667</v>
      </c>
      <c r="X11">
        <f>STDEV(N11,Q11,T11)</f>
        <v>4.697162263892245</v>
      </c>
      <c r="Y11">
        <f>X11/SQRT(3)</f>
        <v>2.7119078974855397</v>
      </c>
      <c r="Z11">
        <v>47.33</v>
      </c>
      <c r="AA11">
        <f>(Z11-AI11)/AJ11</f>
        <v>-0.3436049438902273</v>
      </c>
      <c r="AB11" s="1">
        <f>NORMDIST(Z11,AI11,AJ11,AA11)</f>
        <v>0.3655717030873264</v>
      </c>
      <c r="AC11">
        <v>46.32</v>
      </c>
      <c r="AD11">
        <f>(AC11-AI11)/AJ11</f>
        <v>-0.7828973405093782</v>
      </c>
      <c r="AE11" s="1">
        <f>NORMDIST(AC11,AI11,AJ11,AD11)</f>
        <v>0.21684369968779388</v>
      </c>
      <c r="AF11">
        <v>50.71</v>
      </c>
      <c r="AG11">
        <f>(AF11-AI11)/AJ11</f>
        <v>1.1265022843996084</v>
      </c>
      <c r="AH11" s="1">
        <f>NORMDIST(AF11,AI11,AJ11,AG11)</f>
        <v>0.8700235129009011</v>
      </c>
      <c r="AI11">
        <f>AVERAGE(AF11,AC11,Z11)</f>
        <v>48.12</v>
      </c>
      <c r="AJ11">
        <f>STDEV(Z11,AC11,AF11)</f>
        <v>2.299152017592574</v>
      </c>
      <c r="AK11">
        <f>AJ11/SQRT(3)</f>
        <v>1.3274160362649439</v>
      </c>
      <c r="AW11">
        <v>900</v>
      </c>
      <c r="AX11">
        <v>73.16</v>
      </c>
      <c r="AY11">
        <v>122.5</v>
      </c>
      <c r="AZ11">
        <v>49.34</v>
      </c>
    </row>
    <row r="12" spans="1:37" ht="12">
      <c r="A12">
        <v>800</v>
      </c>
      <c r="B12">
        <v>71.48</v>
      </c>
      <c r="C12">
        <f>(B12-K12)/L12</f>
        <v>-0.7470377469835724</v>
      </c>
      <c r="D12" s="1">
        <f>NORMDIST(B12,K12,L12,C12)</f>
        <v>0.22752038799501426</v>
      </c>
      <c r="E12">
        <v>72.52</v>
      </c>
      <c r="F12">
        <f>(E12-K12)/L12</f>
        <v>-0.38901043967347615</v>
      </c>
      <c r="G12" s="1">
        <f>NORMDIST(E12,K12,L12,F12)</f>
        <v>0.348634211860606</v>
      </c>
      <c r="H12">
        <v>76.95</v>
      </c>
      <c r="I12">
        <f>(H12-K12)/L12</f>
        <v>1.1360481866570435</v>
      </c>
      <c r="J12" s="1">
        <f>NORMDIST(H12,K12,L12,I12)</f>
        <v>0.8720318010242019</v>
      </c>
      <c r="K12">
        <f>AVERAGE(H12,E12,B12)</f>
        <v>73.65</v>
      </c>
      <c r="L12">
        <f>STDEV(H12,E12,B12)</f>
        <v>2.9048063618768127</v>
      </c>
      <c r="M12">
        <f>L12/SQRT(3)</f>
        <v>1.6770907349733155</v>
      </c>
      <c r="N12">
        <v>121</v>
      </c>
      <c r="O12">
        <f>(N12-W12)/X12</f>
        <v>-0.41478067789219336</v>
      </c>
      <c r="P12" s="1">
        <f>NORMDIST(N12,W12,X12,O12)</f>
        <v>0.3391512327986077</v>
      </c>
      <c r="Q12">
        <v>120.9</v>
      </c>
      <c r="R12">
        <f>(Q12-W12)/X12</f>
        <v>-0.7258661863113053</v>
      </c>
      <c r="S12" s="1">
        <f>NORMDIST(Q12,W12,X12,R12)</f>
        <v>0.2339604036658667</v>
      </c>
      <c r="T12">
        <v>121.5</v>
      </c>
      <c r="U12">
        <f>(T12-W12)/X12</f>
        <v>1.1406468642034544</v>
      </c>
      <c r="V12" s="1">
        <f>NORMDIST(T12,W12,X12,U12)</f>
        <v>0.8729915466098404</v>
      </c>
      <c r="W12">
        <f>AVERAGE(T12,Q12,N12)</f>
        <v>121.13333333333334</v>
      </c>
      <c r="X12">
        <f>STDEV(N12,Q12,T12)</f>
        <v>0.3214550253664298</v>
      </c>
      <c r="Y12">
        <f>X12/SQRT(3)</f>
        <v>0.18559214542766622</v>
      </c>
      <c r="Z12">
        <v>49.57</v>
      </c>
      <c r="AA12">
        <f>(Z12-AI12)/AJ12</f>
        <v>0.7957478358218355</v>
      </c>
      <c r="AB12" s="1">
        <f>NORMDIST(Z12,AI12,AJ12,AA12)</f>
        <v>0.7869106915634048</v>
      </c>
      <c r="AC12">
        <v>48.35</v>
      </c>
      <c r="AD12">
        <f>(AC12-AI12)/AJ12</f>
        <v>0.32675635770461897</v>
      </c>
      <c r="AE12" s="1">
        <f>NORMDIST(AC12,AI12,AJ12,AD12)</f>
        <v>0.6280739147413781</v>
      </c>
      <c r="AF12">
        <v>44.58</v>
      </c>
      <c r="AG12">
        <f>(AF12-AI12)/AJ12</f>
        <v>-1.1225041935264546</v>
      </c>
      <c r="AH12" s="1">
        <f>NORMDIST(AF12,AI12,AJ12,AG12)</f>
        <v>0.13082406276807904</v>
      </c>
      <c r="AI12">
        <f>AVERAGE(AF12,AC12,Z12)</f>
        <v>47.5</v>
      </c>
      <c r="AJ12">
        <f>STDEV(Z12,AC12,AF12)</f>
        <v>2.601326584648688</v>
      </c>
      <c r="AK12">
        <f>AJ12/SQRT(3)</f>
        <v>1.50187660389705</v>
      </c>
    </row>
    <row r="13" spans="1:37" ht="12">
      <c r="A13">
        <v>900</v>
      </c>
      <c r="B13">
        <v>70.98</v>
      </c>
      <c r="C13">
        <f>(B13-K13)/L13</f>
        <v>0.5583693792127601</v>
      </c>
      <c r="D13" s="1">
        <f>NORMDIST(B13,K13,L13,C13)</f>
        <v>0.7117039110597752</v>
      </c>
      <c r="E13">
        <v>71.28</v>
      </c>
      <c r="F13">
        <f>(E13-K13)/L13</f>
        <v>0.5961253853203093</v>
      </c>
      <c r="G13" s="1">
        <f>NORMDIST(E13,K13,L13,F13)</f>
        <v>0.7244542666102175</v>
      </c>
      <c r="H13">
        <v>57.37</v>
      </c>
      <c r="I13">
        <f>(H13-K13)/L13</f>
        <v>-1.1544947645330703</v>
      </c>
      <c r="J13" s="1">
        <f>NORMDIST(H13,K13,L13,I13)</f>
        <v>0.12414869188266754</v>
      </c>
      <c r="K13">
        <f>AVERAGE(H13,E13,B13)</f>
        <v>66.54333333333334</v>
      </c>
      <c r="L13">
        <f>STDEV(H13,E13,B13)</f>
        <v>7.9457556804455916</v>
      </c>
      <c r="M13">
        <f>L13/SQRT(3)</f>
        <v>4.587484181020261</v>
      </c>
      <c r="N13">
        <v>118.2</v>
      </c>
      <c r="O13">
        <f>(N13-W13)/X13</f>
        <v>0.5939619704314731</v>
      </c>
      <c r="P13" s="1">
        <f>NORMDIST(N13,W13,X13,O13)</f>
        <v>0.7237312255074384</v>
      </c>
      <c r="Q13">
        <v>117.8</v>
      </c>
      <c r="R13">
        <f>(Q13-W13)/X13</f>
        <v>0.560577691062959</v>
      </c>
      <c r="S13" s="1">
        <f>NORMDIST(Q13,W13,X13,R13)</f>
        <v>0.7124572683790759</v>
      </c>
      <c r="T13">
        <v>97.25</v>
      </c>
      <c r="U13">
        <f>(T13-W13)/X13</f>
        <v>-1.1545396614944345</v>
      </c>
      <c r="V13" s="1">
        <f>NORMDIST(T13,W13,X13,U13)</f>
        <v>0.1241394939698921</v>
      </c>
      <c r="W13">
        <f>AVERAGE(T13,Q13,N13)</f>
        <v>111.08333333333334</v>
      </c>
      <c r="X13">
        <f>STDEV(N13,Q13,T13)</f>
        <v>11.981687415941602</v>
      </c>
      <c r="Y13">
        <f>X13/SQRT(3)</f>
        <v>6.917630454939836</v>
      </c>
      <c r="Z13">
        <v>47.23</v>
      </c>
      <c r="AA13">
        <f>(Z13-AI13)/AJ13</f>
        <v>0.6675830473970551</v>
      </c>
      <c r="AB13" s="1">
        <f>NORMDIST(Z13,AI13,AJ13,AA13)</f>
        <v>0.7478001090077443</v>
      </c>
      <c r="AC13">
        <v>46.48</v>
      </c>
      <c r="AD13">
        <f>(AC13-AI13)/AJ13</f>
        <v>0.48214331200898397</v>
      </c>
      <c r="AE13" s="1">
        <f>NORMDIST(AC13,AI13,AJ13,AD13)</f>
        <v>0.6851479281954056</v>
      </c>
      <c r="AF13">
        <v>39.88</v>
      </c>
      <c r="AG13">
        <f>(AF13-AI13)/AJ13</f>
        <v>-1.149726359406041</v>
      </c>
      <c r="AH13" s="1">
        <f>NORMDIST(AF13,AI13,AJ13,AG13)</f>
        <v>0.12512829702696152</v>
      </c>
      <c r="AI13">
        <f>AVERAGE(AF13,AC13,Z13)</f>
        <v>44.53</v>
      </c>
      <c r="AJ13">
        <f>STDEV(Z13,AC13,AF13)</f>
        <v>4.044440628813826</v>
      </c>
      <c r="AK13">
        <f>AJ13/SQRT(3)</f>
        <v>2.3350588857671215</v>
      </c>
    </row>
    <row r="15" spans="17:32" ht="12">
      <c r="Q15" t="s">
        <v>16</v>
      </c>
      <c r="T15" t="s">
        <v>9</v>
      </c>
      <c r="W15" t="s">
        <v>10</v>
      </c>
      <c r="X15" t="s">
        <v>11</v>
      </c>
      <c r="Y15" t="s">
        <v>25</v>
      </c>
      <c r="Z15" t="s">
        <v>26</v>
      </c>
      <c r="AC15" t="s">
        <v>27</v>
      </c>
      <c r="AF15" t="s">
        <v>16</v>
      </c>
    </row>
    <row r="16" spans="1:32" ht="12">
      <c r="A16" t="s">
        <v>0</v>
      </c>
      <c r="B16" t="s">
        <v>28</v>
      </c>
      <c r="E16" t="s">
        <v>12</v>
      </c>
      <c r="H16" t="s">
        <v>29</v>
      </c>
      <c r="K16" t="s">
        <v>12</v>
      </c>
      <c r="L16" t="s">
        <v>30</v>
      </c>
      <c r="M16" t="s">
        <v>8</v>
      </c>
      <c r="Q16">
        <v>100</v>
      </c>
      <c r="T16">
        <v>28.21</v>
      </c>
      <c r="W16">
        <v>57.24</v>
      </c>
      <c r="X16">
        <v>23.82</v>
      </c>
      <c r="Y16">
        <v>132.1</v>
      </c>
      <c r="Z16">
        <v>121.5</v>
      </c>
      <c r="AC16">
        <v>116.2</v>
      </c>
      <c r="AF16">
        <v>715</v>
      </c>
    </row>
    <row r="17" spans="1:32" ht="12">
      <c r="A17">
        <v>100</v>
      </c>
      <c r="B17" s="2">
        <v>8.83333333333333</v>
      </c>
      <c r="C17" s="2"/>
      <c r="D17" s="2"/>
      <c r="E17" s="3">
        <v>1.3300004684191</v>
      </c>
      <c r="F17" s="3"/>
      <c r="G17" s="3"/>
      <c r="H17" s="3">
        <v>36.4233333333333</v>
      </c>
      <c r="I17" s="3"/>
      <c r="J17" s="3"/>
      <c r="K17" s="3">
        <v>0.49860616288005</v>
      </c>
      <c r="L17" s="3">
        <v>27.5933333333333</v>
      </c>
      <c r="M17" s="3">
        <v>0.23408880647657201</v>
      </c>
      <c r="Q17">
        <v>175</v>
      </c>
      <c r="T17">
        <v>43.76</v>
      </c>
      <c r="W17">
        <v>63.57</v>
      </c>
      <c r="X17">
        <v>40.04</v>
      </c>
      <c r="AC17">
        <v>75.93</v>
      </c>
      <c r="AF17">
        <v>250</v>
      </c>
    </row>
    <row r="18" spans="1:32" ht="12">
      <c r="A18">
        <v>175</v>
      </c>
      <c r="B18" s="3">
        <v>13.9466666666667</v>
      </c>
      <c r="C18" s="3"/>
      <c r="D18" s="3"/>
      <c r="E18" s="3">
        <v>0.40683213522926803</v>
      </c>
      <c r="F18" s="3"/>
      <c r="G18" s="3"/>
      <c r="H18" s="3">
        <v>49.1233333333333</v>
      </c>
      <c r="I18" s="3"/>
      <c r="J18" s="3"/>
      <c r="K18" s="3">
        <v>0.25748832958496</v>
      </c>
      <c r="L18" s="3">
        <v>35.18</v>
      </c>
      <c r="M18" s="3">
        <v>0.19865909031011403</v>
      </c>
      <c r="Q18">
        <v>200</v>
      </c>
      <c r="T18">
        <v>39.44</v>
      </c>
      <c r="W18">
        <v>79.33</v>
      </c>
      <c r="X18">
        <v>42.83</v>
      </c>
      <c r="AC18">
        <v>39.9</v>
      </c>
      <c r="AF18">
        <v>375</v>
      </c>
    </row>
    <row r="19" spans="1:32" ht="12">
      <c r="A19">
        <v>200</v>
      </c>
      <c r="B19" s="3">
        <v>14.0566666666667</v>
      </c>
      <c r="C19" s="3"/>
      <c r="D19" s="3"/>
      <c r="E19" s="3">
        <v>0.99485633535684</v>
      </c>
      <c r="F19" s="3"/>
      <c r="G19" s="3"/>
      <c r="H19" s="3">
        <v>53.8666666666667</v>
      </c>
      <c r="I19" s="3"/>
      <c r="J19" s="3"/>
      <c r="K19" s="3">
        <v>0.41058675674154205</v>
      </c>
      <c r="L19" s="3">
        <v>39.8066666666667</v>
      </c>
      <c r="M19" s="3">
        <v>0.22061332191863903</v>
      </c>
      <c r="Q19">
        <v>300</v>
      </c>
      <c r="T19">
        <v>51.39</v>
      </c>
      <c r="W19">
        <v>91.68</v>
      </c>
      <c r="X19">
        <v>71.62</v>
      </c>
      <c r="AC19">
        <v>76.31</v>
      </c>
      <c r="AF19">
        <v>435</v>
      </c>
    </row>
    <row r="20" spans="1:32" ht="12">
      <c r="A20">
        <v>300</v>
      </c>
      <c r="B20" s="3">
        <v>27.88</v>
      </c>
      <c r="C20" s="3"/>
      <c r="D20" s="3"/>
      <c r="E20" s="3">
        <v>0.372163876401779</v>
      </c>
      <c r="F20" s="3"/>
      <c r="G20" s="3"/>
      <c r="H20" s="3">
        <v>71.5633333333333</v>
      </c>
      <c r="I20" s="3"/>
      <c r="J20" s="3"/>
      <c r="K20" s="3">
        <v>0.281499740670867</v>
      </c>
      <c r="L20" s="3">
        <v>43.6833333333333</v>
      </c>
      <c r="M20" s="3">
        <v>0.283876751855807</v>
      </c>
      <c r="Q20">
        <v>350</v>
      </c>
      <c r="T20">
        <v>69.19</v>
      </c>
      <c r="W20">
        <v>99.2</v>
      </c>
      <c r="X20">
        <v>86.63</v>
      </c>
      <c r="AC20">
        <v>126.5</v>
      </c>
      <c r="AF20">
        <v>500</v>
      </c>
    </row>
    <row r="21" spans="1:32" ht="12">
      <c r="A21">
        <v>350</v>
      </c>
      <c r="B21" s="3">
        <v>49.22</v>
      </c>
      <c r="C21" s="3"/>
      <c r="D21" s="3"/>
      <c r="E21" s="3">
        <v>0.335584447638267</v>
      </c>
      <c r="F21" s="3"/>
      <c r="G21" s="3"/>
      <c r="H21" s="3">
        <v>85.0066666666667</v>
      </c>
      <c r="I21" s="3"/>
      <c r="J21" s="3"/>
      <c r="K21" s="3">
        <v>0.17728861767829202</v>
      </c>
      <c r="L21" s="3">
        <v>35.7866666666667</v>
      </c>
      <c r="M21" s="3">
        <v>0.26084237340672</v>
      </c>
      <c r="Q21">
        <v>400</v>
      </c>
      <c r="T21">
        <v>101.8</v>
      </c>
      <c r="W21">
        <v>100.4</v>
      </c>
      <c r="X21">
        <v>90.21</v>
      </c>
      <c r="AC21">
        <v>48</v>
      </c>
      <c r="AF21">
        <v>765</v>
      </c>
    </row>
    <row r="22" spans="1:32" ht="12">
      <c r="A22">
        <v>400</v>
      </c>
      <c r="B22" s="3">
        <v>51.2833333333333</v>
      </c>
      <c r="C22" s="3"/>
      <c r="D22" s="3"/>
      <c r="E22" s="3">
        <v>0.103402834032792</v>
      </c>
      <c r="F22" s="3"/>
      <c r="G22" s="3"/>
      <c r="H22" s="3">
        <v>97.47</v>
      </c>
      <c r="I22" s="3"/>
      <c r="J22" s="3"/>
      <c r="K22" s="3">
        <v>0.0649039867380859</v>
      </c>
      <c r="L22" s="3">
        <v>46.19</v>
      </c>
      <c r="M22" s="3">
        <v>0.0440905214427718</v>
      </c>
      <c r="Q22">
        <v>500</v>
      </c>
      <c r="T22">
        <v>108.8</v>
      </c>
      <c r="W22">
        <v>114.2</v>
      </c>
      <c r="X22">
        <v>115.2</v>
      </c>
      <c r="AC22">
        <v>126.9</v>
      </c>
      <c r="AF22">
        <v>865</v>
      </c>
    </row>
    <row r="23" spans="1:32" ht="12">
      <c r="A23">
        <v>500</v>
      </c>
      <c r="B23" s="3">
        <v>63.3133333333333</v>
      </c>
      <c r="C23" s="3"/>
      <c r="D23" s="3"/>
      <c r="E23" s="3">
        <v>0.0912040001799537</v>
      </c>
      <c r="F23" s="3"/>
      <c r="G23" s="3"/>
      <c r="H23" s="3">
        <v>112.733333333333</v>
      </c>
      <c r="I23" s="3"/>
      <c r="J23" s="3"/>
      <c r="K23" s="3">
        <v>0.0305399203635136</v>
      </c>
      <c r="L23" s="3">
        <v>49.3966666666667</v>
      </c>
      <c r="M23" s="3">
        <v>0.0660219151772939</v>
      </c>
      <c r="Q23">
        <v>600</v>
      </c>
      <c r="T23">
        <v>118.6</v>
      </c>
      <c r="W23">
        <v>118.8</v>
      </c>
      <c r="X23">
        <v>119.7</v>
      </c>
      <c r="Y23">
        <v>110.1</v>
      </c>
      <c r="Z23">
        <v>117.3</v>
      </c>
      <c r="AC23">
        <v>120.8</v>
      </c>
      <c r="AF23">
        <v>600</v>
      </c>
    </row>
    <row r="24" spans="1:32" ht="12">
      <c r="A24">
        <v>600</v>
      </c>
      <c r="B24" s="3">
        <v>67.98</v>
      </c>
      <c r="C24" s="3"/>
      <c r="D24" s="3"/>
      <c r="E24" s="3">
        <v>0.0463996925523177</v>
      </c>
      <c r="F24" s="3"/>
      <c r="G24" s="3"/>
      <c r="H24" s="3">
        <v>119.033333333333</v>
      </c>
      <c r="I24" s="3"/>
      <c r="J24" s="3"/>
      <c r="K24" s="3">
        <v>0.004922541537733711</v>
      </c>
      <c r="L24" s="3">
        <v>51.0133333333333</v>
      </c>
      <c r="M24" s="3">
        <v>0.050476650560358</v>
      </c>
      <c r="Q24">
        <v>700</v>
      </c>
      <c r="T24">
        <v>121.7</v>
      </c>
      <c r="W24">
        <v>125.2</v>
      </c>
      <c r="X24">
        <v>131</v>
      </c>
      <c r="AC24">
        <v>122.5</v>
      </c>
      <c r="AF24">
        <v>900</v>
      </c>
    </row>
    <row r="25" spans="1:32" ht="12">
      <c r="A25">
        <v>700</v>
      </c>
      <c r="B25" s="3">
        <v>78.0666666666667</v>
      </c>
      <c r="C25" s="3"/>
      <c r="D25" s="3"/>
      <c r="E25" s="3">
        <v>0.0430127423901657</v>
      </c>
      <c r="F25" s="3"/>
      <c r="G25" s="3"/>
      <c r="H25" s="3">
        <v>125.966666666667</v>
      </c>
      <c r="I25" s="3"/>
      <c r="J25" s="3"/>
      <c r="K25" s="3">
        <v>0.037288930382844004</v>
      </c>
      <c r="L25" s="3">
        <v>48.12</v>
      </c>
      <c r="M25" s="3">
        <v>0.0477795514877925</v>
      </c>
      <c r="Q25">
        <v>800</v>
      </c>
      <c r="T25">
        <v>121</v>
      </c>
      <c r="W25">
        <v>120.9</v>
      </c>
      <c r="X25">
        <v>121.5</v>
      </c>
      <c r="Y25">
        <v>116.7</v>
      </c>
      <c r="Z25">
        <v>124.2</v>
      </c>
      <c r="AF25">
        <v>665</v>
      </c>
    </row>
    <row r="26" spans="1:32" ht="12">
      <c r="A26">
        <v>800</v>
      </c>
      <c r="B26" s="3">
        <v>73.65</v>
      </c>
      <c r="C26" s="3"/>
      <c r="D26" s="3"/>
      <c r="E26" s="3">
        <v>0.039440683800092496</v>
      </c>
      <c r="F26" s="3"/>
      <c r="G26" s="3"/>
      <c r="H26" s="3">
        <v>121.133333333333</v>
      </c>
      <c r="I26" s="3"/>
      <c r="J26" s="3"/>
      <c r="K26" s="3">
        <v>0.00265372888304703</v>
      </c>
      <c r="L26" s="3">
        <v>47.5</v>
      </c>
      <c r="M26" s="3">
        <v>0.0547647702031303</v>
      </c>
      <c r="Q26">
        <v>900</v>
      </c>
      <c r="T26">
        <v>118.2</v>
      </c>
      <c r="W26">
        <v>117.8</v>
      </c>
      <c r="X26">
        <v>97.25</v>
      </c>
      <c r="Z26">
        <v>120.4</v>
      </c>
      <c r="AF26">
        <v>815</v>
      </c>
    </row>
    <row r="27" spans="1:13" ht="12">
      <c r="A27">
        <v>900</v>
      </c>
      <c r="B27" s="3">
        <v>66.5433333333333</v>
      </c>
      <c r="C27" s="3"/>
      <c r="D27" s="3"/>
      <c r="E27" s="3">
        <v>0.11940723859809</v>
      </c>
      <c r="F27" s="3"/>
      <c r="G27" s="3"/>
      <c r="H27" s="3">
        <v>111.083333333333</v>
      </c>
      <c r="I27" s="3"/>
      <c r="J27" s="3"/>
      <c r="K27" s="3">
        <v>0.10786215228154501</v>
      </c>
      <c r="L27" s="3">
        <v>44.53</v>
      </c>
      <c r="M27" s="3">
        <v>0.0908250758772474</v>
      </c>
    </row>
    <row r="30" spans="17:32" ht="12">
      <c r="Q30" t="s">
        <v>16</v>
      </c>
      <c r="T30" t="s">
        <v>13</v>
      </c>
      <c r="W30" t="s">
        <v>14</v>
      </c>
      <c r="X30" t="s">
        <v>15</v>
      </c>
      <c r="Y30" t="s">
        <v>31</v>
      </c>
      <c r="Z30" t="s">
        <v>32</v>
      </c>
      <c r="AC30" t="s">
        <v>33</v>
      </c>
      <c r="AF30" t="s">
        <v>16</v>
      </c>
    </row>
    <row r="31" spans="17:32" ht="12">
      <c r="Q31">
        <v>100</v>
      </c>
      <c r="T31">
        <v>24.01</v>
      </c>
      <c r="W31">
        <v>35.05</v>
      </c>
      <c r="X31">
        <v>23.72</v>
      </c>
      <c r="Y31">
        <v>56.4</v>
      </c>
      <c r="Z31">
        <v>39.27</v>
      </c>
      <c r="AC31">
        <v>40.32</v>
      </c>
      <c r="AF31">
        <v>715</v>
      </c>
    </row>
    <row r="32" spans="17:32" ht="12">
      <c r="Q32">
        <v>175</v>
      </c>
      <c r="T32">
        <v>31.86</v>
      </c>
      <c r="W32">
        <v>43.21</v>
      </c>
      <c r="X32">
        <v>30.47</v>
      </c>
      <c r="AC32">
        <v>84.14</v>
      </c>
      <c r="AF32">
        <v>250</v>
      </c>
    </row>
    <row r="33" spans="17:32" ht="12">
      <c r="Q33">
        <v>200</v>
      </c>
      <c r="T33">
        <v>36.83</v>
      </c>
      <c r="W33">
        <v>49.69</v>
      </c>
      <c r="X33">
        <v>32.9</v>
      </c>
      <c r="AC33">
        <v>80.7</v>
      </c>
      <c r="AF33">
        <v>375</v>
      </c>
    </row>
    <row r="34" spans="17:32" ht="12">
      <c r="Q34">
        <v>300</v>
      </c>
      <c r="T34">
        <v>35.49</v>
      </c>
      <c r="W34">
        <v>57.95</v>
      </c>
      <c r="X34">
        <v>37.61</v>
      </c>
      <c r="AC34">
        <v>37.91</v>
      </c>
      <c r="AF34">
        <v>435</v>
      </c>
    </row>
    <row r="35" spans="17:32" ht="12">
      <c r="Q35">
        <v>350</v>
      </c>
      <c r="T35">
        <v>38.79</v>
      </c>
      <c r="W35">
        <v>43.25</v>
      </c>
      <c r="X35">
        <v>25.32</v>
      </c>
      <c r="AC35">
        <v>42.9</v>
      </c>
      <c r="AF35">
        <v>500</v>
      </c>
    </row>
    <row r="36" spans="17:32" ht="12">
      <c r="Q36">
        <v>400</v>
      </c>
      <c r="T36">
        <v>48.54</v>
      </c>
      <c r="W36">
        <v>45.09</v>
      </c>
      <c r="X36">
        <v>44.94</v>
      </c>
      <c r="AC36">
        <v>138.5</v>
      </c>
      <c r="AF36">
        <v>765</v>
      </c>
    </row>
    <row r="37" spans="17:32" ht="12">
      <c r="Q37">
        <v>500</v>
      </c>
      <c r="T37">
        <v>50.73</v>
      </c>
      <c r="W37">
        <v>51.78</v>
      </c>
      <c r="X37">
        <v>45.68</v>
      </c>
      <c r="AC37">
        <v>43.03</v>
      </c>
      <c r="AF37">
        <v>865</v>
      </c>
    </row>
    <row r="38" spans="17:32" ht="12">
      <c r="Q38">
        <v>600</v>
      </c>
      <c r="T38">
        <v>52.5</v>
      </c>
      <c r="W38">
        <v>52.5</v>
      </c>
      <c r="X38">
        <v>48.04</v>
      </c>
      <c r="Y38">
        <v>53.68</v>
      </c>
      <c r="Z38">
        <v>48.42</v>
      </c>
      <c r="AC38">
        <v>44.9</v>
      </c>
      <c r="AF38">
        <v>600</v>
      </c>
    </row>
    <row r="39" spans="17:32" ht="12">
      <c r="Q39">
        <v>700</v>
      </c>
      <c r="T39">
        <v>47.33</v>
      </c>
      <c r="W39">
        <v>46.32</v>
      </c>
      <c r="X39">
        <v>50.71</v>
      </c>
      <c r="AC39">
        <v>49.34</v>
      </c>
      <c r="AF39">
        <v>900</v>
      </c>
    </row>
    <row r="40" spans="17:32" ht="12">
      <c r="Q40">
        <v>800</v>
      </c>
      <c r="T40">
        <v>49.57</v>
      </c>
      <c r="W40">
        <v>48.35</v>
      </c>
      <c r="X40">
        <v>44.58</v>
      </c>
      <c r="Y40">
        <v>60.11</v>
      </c>
      <c r="Z40">
        <v>39.22</v>
      </c>
      <c r="AF40">
        <v>665</v>
      </c>
    </row>
    <row r="41" spans="17:32" ht="12">
      <c r="Q41">
        <v>900</v>
      </c>
      <c r="T41">
        <v>47.23</v>
      </c>
      <c r="W41">
        <v>46.48</v>
      </c>
      <c r="X41">
        <v>39.88</v>
      </c>
      <c r="Z41">
        <v>39.24</v>
      </c>
      <c r="AF41">
        <v>815</v>
      </c>
    </row>
    <row r="45" spans="17:32" ht="12">
      <c r="Q45" t="s">
        <v>0</v>
      </c>
      <c r="T45" t="s">
        <v>1</v>
      </c>
      <c r="W45" t="s">
        <v>4</v>
      </c>
      <c r="X45" t="s">
        <v>5</v>
      </c>
      <c r="Y45" t="s">
        <v>34</v>
      </c>
      <c r="Z45" t="s">
        <v>35</v>
      </c>
      <c r="AC45" t="s">
        <v>36</v>
      </c>
      <c r="AF45" t="s">
        <v>16</v>
      </c>
    </row>
    <row r="46" spans="17:32" ht="12">
      <c r="Q46">
        <v>100</v>
      </c>
      <c r="T46">
        <v>4.21</v>
      </c>
      <c r="W46">
        <v>22.19</v>
      </c>
      <c r="X46">
        <v>0.1</v>
      </c>
      <c r="Y46">
        <v>75.75</v>
      </c>
      <c r="Z46">
        <v>82.19</v>
      </c>
      <c r="AC46">
        <v>76.4</v>
      </c>
      <c r="AF46">
        <v>715</v>
      </c>
    </row>
    <row r="47" spans="17:32" ht="12">
      <c r="Q47">
        <v>175</v>
      </c>
      <c r="T47">
        <v>11.9</v>
      </c>
      <c r="W47">
        <v>20.36</v>
      </c>
      <c r="X47">
        <v>9.58</v>
      </c>
      <c r="AC47">
        <v>8.21</v>
      </c>
      <c r="AF47">
        <v>250</v>
      </c>
    </row>
    <row r="48" spans="17:32" ht="12">
      <c r="Q48">
        <v>200</v>
      </c>
      <c r="T48">
        <v>2.6</v>
      </c>
      <c r="W48">
        <v>29.64</v>
      </c>
      <c r="X48">
        <v>9.93</v>
      </c>
      <c r="AC48">
        <v>41.25</v>
      </c>
      <c r="AF48">
        <v>375</v>
      </c>
    </row>
    <row r="49" spans="17:32" ht="12">
      <c r="Q49">
        <v>300</v>
      </c>
      <c r="T49">
        <v>15.9</v>
      </c>
      <c r="W49">
        <v>33.73</v>
      </c>
      <c r="X49">
        <v>34.01</v>
      </c>
      <c r="AC49">
        <v>38.4</v>
      </c>
      <c r="AF49">
        <v>435</v>
      </c>
    </row>
    <row r="50" spans="17:32" ht="12">
      <c r="Q50">
        <v>350</v>
      </c>
      <c r="T50">
        <v>30.4</v>
      </c>
      <c r="W50">
        <v>55.95</v>
      </c>
      <c r="X50">
        <v>61.31</v>
      </c>
      <c r="AC50">
        <v>84.1</v>
      </c>
      <c r="AF50">
        <v>500</v>
      </c>
    </row>
    <row r="51" spans="17:32" ht="12">
      <c r="Q51">
        <v>400</v>
      </c>
      <c r="T51">
        <v>53.29</v>
      </c>
      <c r="W51">
        <v>55.29</v>
      </c>
      <c r="X51">
        <v>45.27</v>
      </c>
      <c r="AC51">
        <v>89.01</v>
      </c>
      <c r="AF51">
        <v>765</v>
      </c>
    </row>
    <row r="52" spans="17:32" ht="12">
      <c r="Q52">
        <v>500</v>
      </c>
      <c r="T52">
        <v>58.05</v>
      </c>
      <c r="W52">
        <v>62.4</v>
      </c>
      <c r="X52">
        <v>69.49</v>
      </c>
      <c r="AC52">
        <v>83.89</v>
      </c>
      <c r="AF52">
        <v>865</v>
      </c>
    </row>
    <row r="53" spans="17:32" ht="12">
      <c r="Q53">
        <v>600</v>
      </c>
      <c r="T53">
        <v>66.05</v>
      </c>
      <c r="W53">
        <v>66.27</v>
      </c>
      <c r="X53">
        <v>71.62</v>
      </c>
      <c r="Y53">
        <v>56.41</v>
      </c>
      <c r="Z53">
        <v>68.89</v>
      </c>
      <c r="AC53">
        <v>76.3</v>
      </c>
      <c r="AF53">
        <v>600</v>
      </c>
    </row>
    <row r="54" spans="17:32" ht="12">
      <c r="Q54">
        <v>700</v>
      </c>
      <c r="T54">
        <v>74.38</v>
      </c>
      <c r="W54">
        <v>78.87</v>
      </c>
      <c r="X54">
        <v>80.95</v>
      </c>
      <c r="AC54">
        <v>73.16</v>
      </c>
      <c r="AF54">
        <v>900</v>
      </c>
    </row>
    <row r="55" spans="17:32" ht="12">
      <c r="Q55">
        <v>800</v>
      </c>
      <c r="T55">
        <v>71.48</v>
      </c>
      <c r="W55">
        <v>72.52</v>
      </c>
      <c r="X55">
        <v>76.95</v>
      </c>
      <c r="Y55">
        <v>60.11</v>
      </c>
      <c r="Z55">
        <v>85.03</v>
      </c>
      <c r="AF55">
        <v>665</v>
      </c>
    </row>
    <row r="56" spans="17:32" ht="12">
      <c r="Q56">
        <v>900</v>
      </c>
      <c r="T56">
        <v>70.98</v>
      </c>
      <c r="W56">
        <v>71.28</v>
      </c>
      <c r="X56">
        <v>57.37</v>
      </c>
      <c r="Z56">
        <v>81.11</v>
      </c>
      <c r="AF56">
        <v>815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194" zoomScaleNormal="194" workbookViewId="0" topLeftCell="A13">
      <selection activeCell="B25" sqref="B25"/>
    </sheetView>
  </sheetViews>
  <sheetFormatPr defaultColWidth="11.421875" defaultRowHeight="12.75"/>
  <cols>
    <col min="1" max="16384" width="11.57421875" style="0" customWidth="1"/>
  </cols>
  <sheetData>
    <row r="1" spans="1:9" ht="12">
      <c r="A1" t="s">
        <v>16</v>
      </c>
      <c r="B1" t="s">
        <v>23</v>
      </c>
      <c r="C1" t="s">
        <v>18</v>
      </c>
      <c r="D1" t="s">
        <v>19</v>
      </c>
      <c r="F1" t="s">
        <v>16</v>
      </c>
      <c r="G1" t="s">
        <v>23</v>
      </c>
      <c r="H1" t="s">
        <v>18</v>
      </c>
      <c r="I1" t="s">
        <v>19</v>
      </c>
    </row>
    <row r="2" spans="1:9" ht="12">
      <c r="A2">
        <v>100</v>
      </c>
      <c r="B2">
        <v>15</v>
      </c>
      <c r="C2">
        <v>42.98</v>
      </c>
      <c r="D2">
        <v>27.98</v>
      </c>
      <c r="F2">
        <v>100</v>
      </c>
      <c r="G2">
        <v>2.25</v>
      </c>
      <c r="H2">
        <v>24.93</v>
      </c>
      <c r="I2">
        <v>22.68</v>
      </c>
    </row>
    <row r="3" spans="1:9" ht="12">
      <c r="A3">
        <v>200</v>
      </c>
      <c r="B3">
        <v>33.94</v>
      </c>
      <c r="C3">
        <v>82.2</v>
      </c>
      <c r="D3">
        <v>48.26</v>
      </c>
      <c r="F3">
        <v>200</v>
      </c>
      <c r="G3">
        <v>8.73</v>
      </c>
      <c r="H3">
        <v>41.33</v>
      </c>
      <c r="I3">
        <v>32.6</v>
      </c>
    </row>
    <row r="4" spans="1:9" ht="12">
      <c r="A4">
        <v>300</v>
      </c>
      <c r="B4">
        <v>46.74</v>
      </c>
      <c r="C4">
        <v>93.1</v>
      </c>
      <c r="D4">
        <v>46.36</v>
      </c>
      <c r="F4">
        <v>300</v>
      </c>
      <c r="G4">
        <v>20.35</v>
      </c>
      <c r="H4">
        <v>56.06</v>
      </c>
      <c r="I4">
        <v>35.71</v>
      </c>
    </row>
    <row r="5" spans="1:9" ht="12">
      <c r="A5">
        <v>400</v>
      </c>
      <c r="B5">
        <v>52.68</v>
      </c>
      <c r="C5">
        <v>103.3</v>
      </c>
      <c r="D5">
        <v>50.65</v>
      </c>
      <c r="F5">
        <v>400</v>
      </c>
      <c r="G5">
        <v>49.88</v>
      </c>
      <c r="H5">
        <v>88.8</v>
      </c>
      <c r="I5">
        <v>38.92</v>
      </c>
    </row>
    <row r="6" spans="1:9" ht="12">
      <c r="A6">
        <v>500</v>
      </c>
      <c r="B6">
        <v>68.12</v>
      </c>
      <c r="C6">
        <v>118.1</v>
      </c>
      <c r="D6">
        <v>49.94</v>
      </c>
      <c r="F6">
        <v>500</v>
      </c>
      <c r="G6">
        <v>63.6</v>
      </c>
      <c r="H6">
        <v>107.8</v>
      </c>
      <c r="I6">
        <v>44.18</v>
      </c>
    </row>
    <row r="7" spans="1:9" ht="12">
      <c r="A7">
        <v>600</v>
      </c>
      <c r="B7">
        <v>63.3</v>
      </c>
      <c r="C7">
        <v>121.1</v>
      </c>
      <c r="D7">
        <v>57.83</v>
      </c>
      <c r="F7">
        <v>600</v>
      </c>
      <c r="G7">
        <v>67.48</v>
      </c>
      <c r="H7">
        <v>120.7</v>
      </c>
      <c r="I7">
        <v>53.2</v>
      </c>
    </row>
    <row r="8" spans="1:9" ht="12">
      <c r="A8">
        <v>700</v>
      </c>
      <c r="B8">
        <v>70.96</v>
      </c>
      <c r="C8">
        <v>121.6</v>
      </c>
      <c r="D8">
        <v>50.65</v>
      </c>
      <c r="F8">
        <v>700</v>
      </c>
      <c r="G8">
        <v>70.26</v>
      </c>
      <c r="H8">
        <v>121.4</v>
      </c>
      <c r="I8">
        <v>51.16</v>
      </c>
    </row>
    <row r="9" spans="1:9" ht="12">
      <c r="A9">
        <v>800</v>
      </c>
      <c r="B9">
        <v>68.98</v>
      </c>
      <c r="C9">
        <v>121.9</v>
      </c>
      <c r="D9">
        <v>52.9</v>
      </c>
      <c r="F9">
        <v>800</v>
      </c>
      <c r="G9">
        <v>67.19</v>
      </c>
      <c r="H9">
        <v>121.1</v>
      </c>
      <c r="I9">
        <v>53.95</v>
      </c>
    </row>
    <row r="10" spans="1:9" ht="12">
      <c r="A10">
        <v>900</v>
      </c>
      <c r="B10">
        <v>68.61</v>
      </c>
      <c r="C10">
        <v>122</v>
      </c>
      <c r="D10">
        <v>53.38</v>
      </c>
      <c r="F10">
        <v>900</v>
      </c>
      <c r="G10">
        <v>71.66</v>
      </c>
      <c r="H10">
        <v>120.3</v>
      </c>
      <c r="I10">
        <v>48.61</v>
      </c>
    </row>
    <row r="11" spans="1:4" ht="12">
      <c r="A11">
        <v>1000</v>
      </c>
      <c r="B11">
        <v>68.24</v>
      </c>
      <c r="C11">
        <v>122.9</v>
      </c>
      <c r="D11">
        <v>54.66</v>
      </c>
    </row>
    <row r="13" spans="2:8" ht="12.75">
      <c r="B13" t="s">
        <v>23</v>
      </c>
      <c r="E13" t="s">
        <v>18</v>
      </c>
      <c r="H13" t="s">
        <v>19</v>
      </c>
    </row>
    <row r="14" spans="2:10" ht="12">
      <c r="B14" t="s">
        <v>6</v>
      </c>
      <c r="C14" t="s">
        <v>7</v>
      </c>
      <c r="D14" t="s">
        <v>12</v>
      </c>
      <c r="E14" t="s">
        <v>6</v>
      </c>
      <c r="F14" t="s">
        <v>7</v>
      </c>
      <c r="G14" t="s">
        <v>12</v>
      </c>
      <c r="H14" t="s">
        <v>6</v>
      </c>
      <c r="I14" t="s">
        <v>7</v>
      </c>
      <c r="J14" t="s">
        <v>12</v>
      </c>
    </row>
    <row r="15" spans="1:10" ht="12">
      <c r="A15">
        <v>100</v>
      </c>
      <c r="B15">
        <f>AVERAGE(B2,G2)</f>
        <v>8.625</v>
      </c>
      <c r="C15">
        <f>STDEV(B2,G2)</f>
        <v>9.015611460128481</v>
      </c>
      <c r="D15">
        <f>C15/B15</f>
        <v>1.0452882852322876</v>
      </c>
      <c r="E15">
        <f>AVERAGE(C2,H2)</f>
        <v>33.955</v>
      </c>
      <c r="F15">
        <f>STDEV(C2,H2)</f>
        <v>12.76327740041718</v>
      </c>
      <c r="G15">
        <f>F15/E15</f>
        <v>0.375888010614554</v>
      </c>
      <c r="H15">
        <f>AVERAGE(D2,I2)</f>
        <v>25.33</v>
      </c>
      <c r="I15">
        <f>STDEV(D2,I2)</f>
        <v>3.7476659402887025</v>
      </c>
      <c r="J15">
        <f>I15/H15</f>
        <v>0.14795364943895392</v>
      </c>
    </row>
    <row r="16" spans="1:10" ht="12">
      <c r="A16">
        <v>200</v>
      </c>
      <c r="B16">
        <f>AVERAGE(B3,G3)</f>
        <v>21.335</v>
      </c>
      <c r="C16">
        <f>STDEV(B3,G3)</f>
        <v>17.826161953712862</v>
      </c>
      <c r="D16">
        <f>C16/B16</f>
        <v>0.8355360653251869</v>
      </c>
      <c r="E16">
        <f>AVERAGE(C3,H3)</f>
        <v>61.765</v>
      </c>
      <c r="F16">
        <f>STDEV(C3,H3)</f>
        <v>28.8994541470942</v>
      </c>
      <c r="G16">
        <f>F16/E16</f>
        <v>0.46789369622106697</v>
      </c>
      <c r="H16">
        <f>AVERAGE(D3,I3)</f>
        <v>40.43</v>
      </c>
      <c r="I16">
        <f>STDEV(D3,I3)</f>
        <v>11.073292193381333</v>
      </c>
      <c r="J16">
        <f>I16/H16</f>
        <v>0.2738880087405722</v>
      </c>
    </row>
    <row r="17" spans="1:10" ht="12">
      <c r="A17">
        <v>300</v>
      </c>
      <c r="B17">
        <f>AVERAGE(B4,G4)</f>
        <v>33.545</v>
      </c>
      <c r="C17">
        <f>STDEV(B4,G4)</f>
        <v>18.66054795551299</v>
      </c>
      <c r="D17">
        <f>C17/B17</f>
        <v>0.5562840350428674</v>
      </c>
      <c r="E17">
        <f>AVERAGE(C4,H4)</f>
        <v>74.58</v>
      </c>
      <c r="F17">
        <f>STDEV(C4,H4)</f>
        <v>26.191235175149714</v>
      </c>
      <c r="G17">
        <f>F17/E17</f>
        <v>0.3511830943302456</v>
      </c>
      <c r="H17">
        <f>AVERAGE(D4,I4)</f>
        <v>41.035</v>
      </c>
      <c r="I17">
        <f>STDEV(D4,I4)</f>
        <v>7.5306872196367305</v>
      </c>
      <c r="J17">
        <f>I17/H17</f>
        <v>0.18351863578985575</v>
      </c>
    </row>
    <row r="18" spans="1:10" ht="12">
      <c r="A18">
        <v>400</v>
      </c>
      <c r="B18">
        <f>AVERAGE(B5,G5)</f>
        <v>51.28</v>
      </c>
      <c r="C18">
        <f>STDEV(B5,G5)</f>
        <v>1.979898987322331</v>
      </c>
      <c r="D18">
        <f>C18/B18</f>
        <v>0.03860957463577088</v>
      </c>
      <c r="E18">
        <f>AVERAGE(C5,H5)</f>
        <v>96.05</v>
      </c>
      <c r="F18">
        <f>STDEV(C5,H5)</f>
        <v>10.253048327204938</v>
      </c>
      <c r="G18">
        <f>F18/E18</f>
        <v>0.10674698935143091</v>
      </c>
      <c r="H18">
        <f>AVERAGE(D5,I5)</f>
        <v>44.785</v>
      </c>
      <c r="I18">
        <f>STDEV(D5,I5)</f>
        <v>8.2943625433182</v>
      </c>
      <c r="J18">
        <f>I18/H18</f>
        <v>0.18520403133455848</v>
      </c>
    </row>
    <row r="19" spans="1:10" ht="12">
      <c r="A19">
        <v>500</v>
      </c>
      <c r="B19">
        <f>AVERAGE(B6,G6)</f>
        <v>65.86</v>
      </c>
      <c r="C19">
        <f>STDEV(B6,G6)</f>
        <v>3.196122650963197</v>
      </c>
      <c r="D19">
        <f>C19/B19</f>
        <v>0.04852904116251438</v>
      </c>
      <c r="E19">
        <f>AVERAGE(C6,H6)</f>
        <v>112.94999999999999</v>
      </c>
      <c r="F19">
        <f>STDEV(C6,H6)</f>
        <v>7.283199846221438</v>
      </c>
      <c r="G19">
        <f>F19/E19</f>
        <v>0.06448162767792331</v>
      </c>
      <c r="H19">
        <f>AVERAGE(D6,I6)</f>
        <v>47.06</v>
      </c>
      <c r="I19">
        <f>STDEV(D6,I6)</f>
        <v>4.072935059634513</v>
      </c>
      <c r="J19">
        <f>I19/H19</f>
        <v>0.08654770632457527</v>
      </c>
    </row>
    <row r="20" spans="1:10" ht="12">
      <c r="A20">
        <v>600</v>
      </c>
      <c r="B20">
        <f>AVERAGE(B7,G7)</f>
        <v>65.39</v>
      </c>
      <c r="C20">
        <f>STDEV(B7,G7)</f>
        <v>2.9557063453597734</v>
      </c>
      <c r="D20">
        <f>C20/B20</f>
        <v>0.0452011981244804</v>
      </c>
      <c r="E20">
        <f>AVERAGE(C7,H7)</f>
        <v>120.9</v>
      </c>
      <c r="F20">
        <f>STDEV(C7,H7)</f>
        <v>0.28284271247461296</v>
      </c>
      <c r="G20">
        <f>F20/E20</f>
        <v>0.002339476529980256</v>
      </c>
      <c r="H20">
        <f>AVERAGE(D7,I7)</f>
        <v>55.515</v>
      </c>
      <c r="I20">
        <f>STDEV(D7,I7)</f>
        <v>3.273904396893712</v>
      </c>
      <c r="J20">
        <f>I20/H20</f>
        <v>0.058973329674749386</v>
      </c>
    </row>
    <row r="21" spans="1:10" ht="12">
      <c r="A21">
        <v>700</v>
      </c>
      <c r="B21">
        <f>AVERAGE(B8,G8)</f>
        <v>70.61</v>
      </c>
      <c r="C21">
        <f>STDEV(B8,G8)</f>
        <v>0.49497474683057524</v>
      </c>
      <c r="D21">
        <f>C21/B21</f>
        <v>0.0070099808360087135</v>
      </c>
      <c r="E21">
        <f>AVERAGE(C8,H8)</f>
        <v>121.5</v>
      </c>
      <c r="F21">
        <f>STDEV(C8,H8)</f>
        <v>0.14142135623730148</v>
      </c>
      <c r="G21">
        <f>F21/E21</f>
        <v>0.0011639617797308765</v>
      </c>
      <c r="H21">
        <f>AVERAGE(D8,I8)</f>
        <v>50.905</v>
      </c>
      <c r="I21">
        <f>STDEV(D8,I8)</f>
        <v>0.3606244584051378</v>
      </c>
      <c r="J21">
        <f>I21/H21</f>
        <v>0.007084263989885822</v>
      </c>
    </row>
    <row r="22" spans="1:10" ht="12">
      <c r="A22">
        <v>800</v>
      </c>
      <c r="B22">
        <f>AVERAGE(B9,G9)</f>
        <v>68.08500000000001</v>
      </c>
      <c r="C22">
        <f>STDEV(B9,G9)</f>
        <v>1.2657211383239246</v>
      </c>
      <c r="D22">
        <f>C22/B22</f>
        <v>0.018590308266489306</v>
      </c>
      <c r="E22">
        <f>AVERAGE(C9,H9)</f>
        <v>121.5</v>
      </c>
      <c r="F22">
        <f>STDEV(C9,H9)</f>
        <v>0.5656854249492461</v>
      </c>
      <c r="G22">
        <f>F22/E22</f>
        <v>0.004655847118923836</v>
      </c>
      <c r="H22">
        <f>AVERAGE(D9,I9)</f>
        <v>53.425</v>
      </c>
      <c r="I22">
        <f>STDEV(D9,I9)</f>
        <v>0.7424621202458779</v>
      </c>
      <c r="J22">
        <f>I22/H22</f>
        <v>0.013897278806661261</v>
      </c>
    </row>
    <row r="23" spans="1:10" ht="12">
      <c r="A23">
        <v>900</v>
      </c>
      <c r="B23">
        <f>AVERAGE(B10,G10)</f>
        <v>70.13499999999999</v>
      </c>
      <c r="C23">
        <f>STDEV(B10,G10)</f>
        <v>2.156675682618968</v>
      </c>
      <c r="D23">
        <f>C23/B23</f>
        <v>0.030750348365565953</v>
      </c>
      <c r="E23">
        <f>AVERAGE(C10,H10)</f>
        <v>121.15</v>
      </c>
      <c r="F23">
        <f>STDEV(C10,H10)</f>
        <v>1.2020815280171329</v>
      </c>
      <c r="G23">
        <f>F23/E23</f>
        <v>0.00992225776324501</v>
      </c>
      <c r="H23">
        <f>AVERAGE(D10,I10)</f>
        <v>50.995000000000005</v>
      </c>
      <c r="I23">
        <f>STDEV(D10,I10)</f>
        <v>3.372899346259834</v>
      </c>
      <c r="J23">
        <f>I23/H23</f>
        <v>0.0661417657860542</v>
      </c>
    </row>
    <row r="24" spans="1:8" ht="12">
      <c r="A24">
        <v>1000</v>
      </c>
      <c r="B24">
        <f>AVERAGE(B11,G11)</f>
        <v>68.24</v>
      </c>
      <c r="E24">
        <f>AVERAGE(C11,H11)</f>
        <v>122.9</v>
      </c>
      <c r="H24">
        <f>AVERAGE(D11,I11)</f>
        <v>54.66</v>
      </c>
    </row>
    <row r="26" spans="2:7" ht="12">
      <c r="B26" t="s">
        <v>23</v>
      </c>
      <c r="C26" t="s">
        <v>12</v>
      </c>
      <c r="D26" t="s">
        <v>37</v>
      </c>
      <c r="E26" t="s">
        <v>12</v>
      </c>
      <c r="F26" t="s">
        <v>19</v>
      </c>
      <c r="G26" t="s">
        <v>12</v>
      </c>
    </row>
    <row r="27" spans="1:7" ht="12">
      <c r="A27">
        <v>100</v>
      </c>
      <c r="B27">
        <v>8.625</v>
      </c>
      <c r="C27">
        <v>1.04528828523229</v>
      </c>
      <c r="D27">
        <v>33.955</v>
      </c>
      <c r="E27">
        <v>0.375888010614554</v>
      </c>
      <c r="F27">
        <v>25.33</v>
      </c>
      <c r="G27">
        <v>0.147953649438954</v>
      </c>
    </row>
    <row r="28" spans="1:7" ht="12">
      <c r="A28">
        <v>200</v>
      </c>
      <c r="B28">
        <v>21.335</v>
      </c>
      <c r="C28">
        <v>0.8355360653251871</v>
      </c>
      <c r="D28">
        <v>61.765</v>
      </c>
      <c r="E28">
        <v>0.467893696221067</v>
      </c>
      <c r="F28">
        <v>40.43</v>
      </c>
      <c r="G28">
        <v>0.273888008740572</v>
      </c>
    </row>
    <row r="29" spans="1:7" ht="12">
      <c r="A29">
        <v>300</v>
      </c>
      <c r="B29">
        <v>33.545</v>
      </c>
      <c r="C29">
        <v>0.556284035042867</v>
      </c>
      <c r="D29">
        <v>74.58</v>
      </c>
      <c r="E29">
        <v>0.351183094330246</v>
      </c>
      <c r="F29">
        <v>41.035</v>
      </c>
      <c r="G29">
        <v>0.18351863578985603</v>
      </c>
    </row>
    <row r="30" spans="1:7" ht="12">
      <c r="A30">
        <v>400</v>
      </c>
      <c r="B30">
        <v>51.28</v>
      </c>
      <c r="C30">
        <v>0.0386095746357709</v>
      </c>
      <c r="D30">
        <v>96.05</v>
      </c>
      <c r="E30">
        <v>0.10674698935143101</v>
      </c>
      <c r="F30">
        <v>44.785</v>
      </c>
      <c r="G30">
        <v>0.185204031334558</v>
      </c>
    </row>
    <row r="31" spans="1:7" ht="12">
      <c r="A31">
        <v>500</v>
      </c>
      <c r="B31">
        <v>65.86</v>
      </c>
      <c r="C31">
        <v>0.0485290411625144</v>
      </c>
      <c r="D31">
        <v>112.95</v>
      </c>
      <c r="E31">
        <v>0.0644816276779233</v>
      </c>
      <c r="F31">
        <v>47.06</v>
      </c>
      <c r="G31">
        <v>0.0865477063245753</v>
      </c>
    </row>
    <row r="32" spans="1:7" ht="12">
      <c r="A32">
        <v>600</v>
      </c>
      <c r="B32">
        <v>65.39</v>
      </c>
      <c r="C32">
        <v>0.045201198124480396</v>
      </c>
      <c r="D32">
        <v>120.9</v>
      </c>
      <c r="E32">
        <v>0.0023394765299802603</v>
      </c>
      <c r="F32">
        <v>55.515</v>
      </c>
      <c r="G32">
        <v>0.0589733296747494</v>
      </c>
    </row>
    <row r="33" spans="1:7" ht="12">
      <c r="A33">
        <v>700</v>
      </c>
      <c r="B33">
        <v>70.61</v>
      </c>
      <c r="C33">
        <v>0.007009980836008711</v>
      </c>
      <c r="D33">
        <v>121.5</v>
      </c>
      <c r="E33">
        <v>0.0011639617797308802</v>
      </c>
      <c r="F33">
        <v>50.905</v>
      </c>
      <c r="G33">
        <v>0.00708426398988582</v>
      </c>
    </row>
    <row r="34" spans="1:7" ht="12">
      <c r="A34">
        <v>800</v>
      </c>
      <c r="B34">
        <v>68.085</v>
      </c>
      <c r="C34">
        <v>0.0185903082664893</v>
      </c>
      <c r="D34">
        <v>121.5</v>
      </c>
      <c r="E34">
        <v>0.004655847118923841</v>
      </c>
      <c r="F34">
        <v>53.425</v>
      </c>
      <c r="G34">
        <v>0.0138972788066613</v>
      </c>
    </row>
    <row r="35" spans="1:7" ht="12">
      <c r="A35">
        <v>900</v>
      </c>
      <c r="B35">
        <v>70.135</v>
      </c>
      <c r="C35">
        <v>0.030750348365566</v>
      </c>
      <c r="D35">
        <v>121.15</v>
      </c>
      <c r="E35">
        <v>0.009922257763245011</v>
      </c>
      <c r="F35">
        <v>50.995</v>
      </c>
      <c r="G35">
        <v>0.0661417657860542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2014-12-04T22:21:24Z</dcterms:created>
  <dcterms:modified xsi:type="dcterms:W3CDTF">2014-12-15T17:23:38Z</dcterms:modified>
  <cp:category/>
  <cp:version/>
  <cp:contentType/>
  <cp:contentStatus/>
  <cp:revision>13</cp:revision>
</cp:coreProperties>
</file>